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https://linkonas-my.sharepoint.com/personal/liv_linkon_no/Documents/A - EFFECT4Buildings Innlandet/EPC Toolbox/EPC toolbox docs onedrive/EPC verktøykasse NORSK/"/>
    </mc:Choice>
  </mc:AlternateContent>
  <xr:revisionPtr revIDLastSave="11" documentId="8_{C6F86348-1AA5-44A1-807D-1E105E9102FF}" xr6:coauthVersionLast="45" xr6:coauthVersionMax="45" xr10:uidLastSave="{684C509E-67D3-48A4-BD3F-438E602A0E67}"/>
  <bookViews>
    <workbookView xWindow="12705" yWindow="-16485" windowWidth="29040" windowHeight="15840" xr2:uid="{00000000-000D-0000-FFFF-FFFF00000000}"/>
  </bookViews>
  <sheets>
    <sheet name="Om mal for grunnlagsdata" sheetId="5" r:id="rId1"/>
    <sheet name="Grunnlagsdata enkeltbygg" sheetId="1" r:id="rId2"/>
    <sheet name="Grunnlagsdata samlet" sheetId="2" r:id="rId3"/>
    <sheet name="Oversikt ventilasjon" sheetId="3" r:id="rId4"/>
    <sheet name="Oversikt belysning"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3" i="1" l="1"/>
  <c r="H193" i="1"/>
  <c r="O288" i="1"/>
  <c r="O287" i="1"/>
  <c r="O67" i="1"/>
  <c r="O46" i="1"/>
  <c r="O45" i="1"/>
  <c r="L23" i="1"/>
  <c r="L24" i="1" s="1"/>
  <c r="J6" i="2" s="1"/>
  <c r="C27" i="2"/>
  <c r="C26" i="2"/>
  <c r="C25" i="2"/>
  <c r="C24" i="2"/>
  <c r="C23" i="2"/>
  <c r="C22" i="2"/>
  <c r="C21" i="2"/>
  <c r="C20" i="2"/>
  <c r="C19" i="2"/>
  <c r="C18" i="2"/>
  <c r="C17" i="2"/>
  <c r="C16" i="2"/>
  <c r="C15" i="2"/>
  <c r="C14" i="2"/>
  <c r="C13" i="2"/>
  <c r="C12" i="2"/>
  <c r="C11" i="2"/>
  <c r="C10" i="2"/>
  <c r="C9" i="2"/>
  <c r="C8" i="2"/>
  <c r="C7" i="2"/>
  <c r="C6" i="2"/>
  <c r="L485" i="1"/>
  <c r="L486" i="1" s="1"/>
  <c r="L463" i="1"/>
  <c r="L464" i="1" s="1"/>
  <c r="L441" i="1"/>
  <c r="L442" i="1" s="1"/>
  <c r="L419" i="1"/>
  <c r="L420" i="1" s="1"/>
  <c r="L397" i="1"/>
  <c r="L398" i="1" s="1"/>
  <c r="L375" i="1"/>
  <c r="L376" i="1" s="1"/>
  <c r="L353" i="1"/>
  <c r="L354" i="1" s="1"/>
  <c r="L331" i="1"/>
  <c r="L332" i="1" s="1"/>
  <c r="L309" i="1"/>
  <c r="L310" i="1" s="1"/>
  <c r="L287" i="1"/>
  <c r="L288" i="1" s="1"/>
  <c r="L265" i="1"/>
  <c r="L266" i="1" s="1"/>
  <c r="L243" i="1"/>
  <c r="L244" i="1" s="1"/>
  <c r="L221" i="1"/>
  <c r="L222" i="1" s="1"/>
  <c r="L199" i="1"/>
  <c r="L200" i="1" s="1"/>
  <c r="L177" i="1"/>
  <c r="L178" i="1" s="1"/>
  <c r="L155" i="1"/>
  <c r="L156" i="1" s="1"/>
  <c r="L133" i="1"/>
  <c r="L134" i="1" s="1"/>
  <c r="L111" i="1"/>
  <c r="L112" i="1" s="1"/>
  <c r="L89" i="1"/>
  <c r="L90" i="1" s="1"/>
  <c r="L67" i="1"/>
  <c r="L68" i="1" s="1"/>
  <c r="L45" i="1"/>
  <c r="L46" i="1" s="1"/>
  <c r="H22" i="1"/>
  <c r="I22" i="1"/>
  <c r="J22" i="1"/>
  <c r="H19" i="1"/>
  <c r="I19" i="1"/>
  <c r="K19" i="1" s="1"/>
  <c r="F6" i="2" s="1"/>
  <c r="J19" i="1"/>
  <c r="H17" i="1"/>
  <c r="I17" i="1"/>
  <c r="J17" i="1"/>
  <c r="H18" i="1"/>
  <c r="H24" i="1" s="1"/>
  <c r="I18" i="1"/>
  <c r="I24" i="1" s="1"/>
  <c r="J18" i="1"/>
  <c r="H20" i="1"/>
  <c r="I20" i="1"/>
  <c r="J20" i="1"/>
  <c r="K20" i="1"/>
  <c r="H21" i="1"/>
  <c r="K21" i="1" s="1"/>
  <c r="I21" i="1"/>
  <c r="J21" i="1"/>
  <c r="J23" i="1" s="1"/>
  <c r="D27" i="2"/>
  <c r="D26" i="2"/>
  <c r="D25" i="2"/>
  <c r="D24" i="2"/>
  <c r="D23" i="2"/>
  <c r="D22" i="2"/>
  <c r="D21" i="2"/>
  <c r="D20" i="2"/>
  <c r="D19" i="2"/>
  <c r="D18" i="2"/>
  <c r="D17" i="2"/>
  <c r="D16" i="2"/>
  <c r="D15" i="2"/>
  <c r="D14" i="2"/>
  <c r="D13" i="2"/>
  <c r="D44" i="2" s="1"/>
  <c r="D12" i="2"/>
  <c r="D11" i="2"/>
  <c r="D10" i="2"/>
  <c r="D9" i="2"/>
  <c r="D8" i="2"/>
  <c r="D7" i="2"/>
  <c r="D6" i="2"/>
  <c r="I483" i="1"/>
  <c r="I486" i="1" s="1"/>
  <c r="O486" i="1"/>
  <c r="G486" i="1"/>
  <c r="F486" i="1"/>
  <c r="E486" i="1"/>
  <c r="O485" i="1"/>
  <c r="M485" i="1"/>
  <c r="G485" i="1"/>
  <c r="F485" i="1"/>
  <c r="E485" i="1"/>
  <c r="N484" i="1"/>
  <c r="J484" i="1"/>
  <c r="I484" i="1"/>
  <c r="H484" i="1"/>
  <c r="N483" i="1"/>
  <c r="J483" i="1"/>
  <c r="H483" i="1"/>
  <c r="K483" i="1" s="1"/>
  <c r="C483" i="1"/>
  <c r="N482" i="1"/>
  <c r="O482" i="1"/>
  <c r="J482" i="1"/>
  <c r="I482" i="1"/>
  <c r="H482" i="1"/>
  <c r="N481" i="1"/>
  <c r="O481" i="1" s="1"/>
  <c r="J481" i="1"/>
  <c r="J486" i="1" s="1"/>
  <c r="I481" i="1"/>
  <c r="H481" i="1"/>
  <c r="N480" i="1"/>
  <c r="O480" i="1"/>
  <c r="J480" i="1"/>
  <c r="I480" i="1"/>
  <c r="H480" i="1"/>
  <c r="H486" i="1" s="1"/>
  <c r="N479" i="1"/>
  <c r="O479" i="1" s="1"/>
  <c r="J479" i="1"/>
  <c r="I479" i="1"/>
  <c r="H479" i="1"/>
  <c r="O464" i="1"/>
  <c r="G464" i="1"/>
  <c r="F464" i="1"/>
  <c r="E464" i="1"/>
  <c r="O463" i="1"/>
  <c r="M463" i="1"/>
  <c r="G463" i="1"/>
  <c r="F463" i="1"/>
  <c r="E463" i="1"/>
  <c r="N462" i="1"/>
  <c r="O462" i="1" s="1"/>
  <c r="J462" i="1"/>
  <c r="I462" i="1"/>
  <c r="K462" i="1" s="1"/>
  <c r="H26" i="2" s="1"/>
  <c r="H462" i="1"/>
  <c r="N461" i="1"/>
  <c r="O461" i="1"/>
  <c r="J461" i="1"/>
  <c r="I461" i="1"/>
  <c r="H461" i="1"/>
  <c r="K461" i="1"/>
  <c r="C461" i="1"/>
  <c r="N460" i="1"/>
  <c r="O460" i="1" s="1"/>
  <c r="H460" i="1"/>
  <c r="I460" i="1"/>
  <c r="J460" i="1"/>
  <c r="N459" i="1"/>
  <c r="O459" i="1" s="1"/>
  <c r="J459" i="1"/>
  <c r="I459" i="1"/>
  <c r="H459" i="1"/>
  <c r="K459" i="1" s="1"/>
  <c r="N458" i="1"/>
  <c r="O458" i="1" s="1"/>
  <c r="H458" i="1"/>
  <c r="I458" i="1"/>
  <c r="J458" i="1"/>
  <c r="H457" i="1"/>
  <c r="H463" i="1" s="1"/>
  <c r="N457" i="1"/>
  <c r="O457" i="1" s="1"/>
  <c r="J457" i="1"/>
  <c r="J463" i="1" s="1"/>
  <c r="I457" i="1"/>
  <c r="I463" i="1" s="1"/>
  <c r="O442" i="1"/>
  <c r="G442" i="1"/>
  <c r="F442" i="1"/>
  <c r="E442" i="1"/>
  <c r="O441" i="1"/>
  <c r="M441" i="1"/>
  <c r="G441" i="1"/>
  <c r="F441" i="1"/>
  <c r="E441" i="1"/>
  <c r="N440" i="1"/>
  <c r="O440" i="1" s="1"/>
  <c r="J440" i="1"/>
  <c r="I440" i="1"/>
  <c r="H440" i="1"/>
  <c r="N439" i="1"/>
  <c r="O439" i="1" s="1"/>
  <c r="J439" i="1"/>
  <c r="I439" i="1"/>
  <c r="H439" i="1"/>
  <c r="C439" i="1"/>
  <c r="N438" i="1"/>
  <c r="O438" i="1" s="1"/>
  <c r="J438" i="1"/>
  <c r="I438" i="1"/>
  <c r="I442" i="1" s="1"/>
  <c r="H438" i="1"/>
  <c r="K438" i="1" s="1"/>
  <c r="F25" i="2" s="1"/>
  <c r="N437" i="1"/>
  <c r="O437" i="1" s="1"/>
  <c r="H437" i="1"/>
  <c r="I437" i="1"/>
  <c r="K437" i="1" s="1"/>
  <c r="J437" i="1"/>
  <c r="N436" i="1"/>
  <c r="O436" i="1"/>
  <c r="J436" i="1"/>
  <c r="J442" i="1" s="1"/>
  <c r="I436" i="1"/>
  <c r="K436" i="1" s="1"/>
  <c r="G25" i="2" s="1"/>
  <c r="H436" i="1"/>
  <c r="N435" i="1"/>
  <c r="O435" i="1" s="1"/>
  <c r="H435" i="1"/>
  <c r="I435" i="1"/>
  <c r="J435" i="1"/>
  <c r="I441" i="1"/>
  <c r="O420" i="1"/>
  <c r="G420" i="1"/>
  <c r="F420" i="1"/>
  <c r="E420" i="1"/>
  <c r="O419" i="1"/>
  <c r="M419" i="1"/>
  <c r="G419" i="1"/>
  <c r="F419" i="1"/>
  <c r="E419" i="1"/>
  <c r="N418" i="1"/>
  <c r="O418" i="1"/>
  <c r="J418" i="1"/>
  <c r="I418" i="1"/>
  <c r="H418" i="1"/>
  <c r="K418" i="1"/>
  <c r="H24" i="2" s="1"/>
  <c r="N417" i="1"/>
  <c r="O417" i="1" s="1"/>
  <c r="J417" i="1"/>
  <c r="I417" i="1"/>
  <c r="H417" i="1"/>
  <c r="C417" i="1"/>
  <c r="N416" i="1"/>
  <c r="O416" i="1" s="1"/>
  <c r="H416" i="1"/>
  <c r="I416" i="1"/>
  <c r="J416" i="1"/>
  <c r="J419" i="1" s="1"/>
  <c r="N415" i="1"/>
  <c r="O415" i="1" s="1"/>
  <c r="J415" i="1"/>
  <c r="I415" i="1"/>
  <c r="H415" i="1"/>
  <c r="K415" i="1" s="1"/>
  <c r="N414" i="1"/>
  <c r="O414" i="1" s="1"/>
  <c r="H414" i="1"/>
  <c r="H420" i="1" s="1"/>
  <c r="I414" i="1"/>
  <c r="J414" i="1"/>
  <c r="H413" i="1"/>
  <c r="N413" i="1"/>
  <c r="O413" i="1" s="1"/>
  <c r="J413" i="1"/>
  <c r="I413" i="1"/>
  <c r="K413" i="1" s="1"/>
  <c r="O398" i="1"/>
  <c r="G398" i="1"/>
  <c r="F398" i="1"/>
  <c r="E398" i="1"/>
  <c r="O397" i="1"/>
  <c r="M397" i="1"/>
  <c r="G397" i="1"/>
  <c r="F397" i="1"/>
  <c r="E397" i="1"/>
  <c r="N396" i="1"/>
  <c r="O396" i="1" s="1"/>
  <c r="J396" i="1"/>
  <c r="I396" i="1"/>
  <c r="H396" i="1"/>
  <c r="N395" i="1"/>
  <c r="O395" i="1"/>
  <c r="J395" i="1"/>
  <c r="I395" i="1"/>
  <c r="K395" i="1" s="1"/>
  <c r="E23" i="2" s="1"/>
  <c r="H395" i="1"/>
  <c r="C395" i="1"/>
  <c r="N394" i="1"/>
  <c r="O394" i="1" s="1"/>
  <c r="H394" i="1"/>
  <c r="I394" i="1"/>
  <c r="J394" i="1"/>
  <c r="N393" i="1"/>
  <c r="O393" i="1" s="1"/>
  <c r="J393" i="1"/>
  <c r="I393" i="1"/>
  <c r="H393" i="1"/>
  <c r="K393" i="1" s="1"/>
  <c r="N392" i="1"/>
  <c r="O392" i="1" s="1"/>
  <c r="H392" i="1"/>
  <c r="I392" i="1"/>
  <c r="J392" i="1"/>
  <c r="J398" i="1" s="1"/>
  <c r="H391" i="1"/>
  <c r="N391" i="1"/>
  <c r="O391" i="1" s="1"/>
  <c r="J391" i="1"/>
  <c r="I391" i="1"/>
  <c r="O376" i="1"/>
  <c r="G376" i="1"/>
  <c r="F376" i="1"/>
  <c r="E376" i="1"/>
  <c r="O375" i="1"/>
  <c r="M375" i="1"/>
  <c r="G375" i="1"/>
  <c r="F375" i="1"/>
  <c r="E375" i="1"/>
  <c r="N374" i="1"/>
  <c r="O374" i="1" s="1"/>
  <c r="J374" i="1"/>
  <c r="I374" i="1"/>
  <c r="H374" i="1"/>
  <c r="N373" i="1"/>
  <c r="O373" i="1" s="1"/>
  <c r="J373" i="1"/>
  <c r="I373" i="1"/>
  <c r="H373" i="1"/>
  <c r="C373" i="1"/>
  <c r="N372" i="1"/>
  <c r="O372" i="1"/>
  <c r="J372" i="1"/>
  <c r="I372" i="1"/>
  <c r="H372" i="1"/>
  <c r="K372" i="1"/>
  <c r="N371" i="1"/>
  <c r="O371" i="1" s="1"/>
  <c r="H371" i="1"/>
  <c r="I371" i="1"/>
  <c r="J371" i="1"/>
  <c r="J376" i="1" s="1"/>
  <c r="N370" i="1"/>
  <c r="O370" i="1" s="1"/>
  <c r="J370" i="1"/>
  <c r="I370" i="1"/>
  <c r="H370" i="1"/>
  <c r="K370" i="1" s="1"/>
  <c r="N369" i="1"/>
  <c r="O369" i="1" s="1"/>
  <c r="H369" i="1"/>
  <c r="I369" i="1"/>
  <c r="J369" i="1"/>
  <c r="O354" i="1"/>
  <c r="G354" i="1"/>
  <c r="F354" i="1"/>
  <c r="E354" i="1"/>
  <c r="O353" i="1"/>
  <c r="M353" i="1"/>
  <c r="G353" i="1"/>
  <c r="F353" i="1"/>
  <c r="E353" i="1"/>
  <c r="N352" i="1"/>
  <c r="O352" i="1" s="1"/>
  <c r="J352" i="1"/>
  <c r="I352" i="1"/>
  <c r="H352" i="1"/>
  <c r="K352" i="1" s="1"/>
  <c r="H21" i="2" s="1"/>
  <c r="N351" i="1"/>
  <c r="O351" i="1" s="1"/>
  <c r="J351" i="1"/>
  <c r="I351" i="1"/>
  <c r="H351" i="1"/>
  <c r="C351" i="1"/>
  <c r="N350" i="1"/>
  <c r="O350" i="1" s="1"/>
  <c r="H350" i="1"/>
  <c r="I350" i="1"/>
  <c r="J350" i="1"/>
  <c r="N349" i="1"/>
  <c r="O349" i="1"/>
  <c r="J349" i="1"/>
  <c r="I349" i="1"/>
  <c r="H349" i="1"/>
  <c r="N348" i="1"/>
  <c r="O348" i="1" s="1"/>
  <c r="H348" i="1"/>
  <c r="I348" i="1"/>
  <c r="J348" i="1"/>
  <c r="H347" i="1"/>
  <c r="N347" i="1"/>
  <c r="O347" i="1" s="1"/>
  <c r="J347" i="1"/>
  <c r="I347" i="1"/>
  <c r="O332" i="1"/>
  <c r="G332" i="1"/>
  <c r="F332" i="1"/>
  <c r="E332" i="1"/>
  <c r="O331" i="1"/>
  <c r="M331" i="1"/>
  <c r="G331" i="1"/>
  <c r="F331" i="1"/>
  <c r="E331" i="1"/>
  <c r="N330" i="1"/>
  <c r="O330" i="1" s="1"/>
  <c r="J330" i="1"/>
  <c r="I330" i="1"/>
  <c r="H330" i="1"/>
  <c r="N329" i="1"/>
  <c r="O329" i="1" s="1"/>
  <c r="J329" i="1"/>
  <c r="I329" i="1"/>
  <c r="K329" i="1" s="1"/>
  <c r="E20" i="2" s="1"/>
  <c r="H329" i="1"/>
  <c r="C329" i="1"/>
  <c r="N328" i="1"/>
  <c r="O328" i="1" s="1"/>
  <c r="H328" i="1"/>
  <c r="K328" i="1" s="1"/>
  <c r="I328" i="1"/>
  <c r="J328" i="1"/>
  <c r="N327" i="1"/>
  <c r="O327" i="1"/>
  <c r="J327" i="1"/>
  <c r="I327" i="1"/>
  <c r="H327" i="1"/>
  <c r="K327" i="1"/>
  <c r="N326" i="1"/>
  <c r="O326" i="1" s="1"/>
  <c r="H326" i="1"/>
  <c r="I326" i="1"/>
  <c r="J326" i="1"/>
  <c r="J332" i="1" s="1"/>
  <c r="N325" i="1"/>
  <c r="O325" i="1"/>
  <c r="J325" i="1"/>
  <c r="I325" i="1"/>
  <c r="K325" i="1" s="1"/>
  <c r="H325" i="1"/>
  <c r="O310" i="1"/>
  <c r="G310" i="1"/>
  <c r="F310" i="1"/>
  <c r="E310" i="1"/>
  <c r="O309" i="1"/>
  <c r="M309" i="1"/>
  <c r="G309" i="1"/>
  <c r="F309" i="1"/>
  <c r="E309" i="1"/>
  <c r="N308" i="1"/>
  <c r="O308" i="1" s="1"/>
  <c r="J308" i="1"/>
  <c r="K308" i="1" s="1"/>
  <c r="H19" i="2" s="1"/>
  <c r="I308" i="1"/>
  <c r="H308" i="1"/>
  <c r="N307" i="1"/>
  <c r="O307" i="1" s="1"/>
  <c r="J307" i="1"/>
  <c r="J309" i="1" s="1"/>
  <c r="I307" i="1"/>
  <c r="H307" i="1"/>
  <c r="C307" i="1"/>
  <c r="N306" i="1"/>
  <c r="O306" i="1" s="1"/>
  <c r="J306" i="1"/>
  <c r="H306" i="1"/>
  <c r="I306" i="1"/>
  <c r="N305" i="1"/>
  <c r="O305" i="1" s="1"/>
  <c r="J305" i="1"/>
  <c r="I305" i="1"/>
  <c r="H305" i="1"/>
  <c r="K305" i="1" s="1"/>
  <c r="G19" i="2" s="1"/>
  <c r="N304" i="1"/>
  <c r="O304" i="1" s="1"/>
  <c r="J304" i="1"/>
  <c r="I304" i="1"/>
  <c r="H304" i="1"/>
  <c r="H303" i="1"/>
  <c r="N303" i="1"/>
  <c r="O303" i="1"/>
  <c r="J303" i="1"/>
  <c r="I303" i="1"/>
  <c r="G288" i="1"/>
  <c r="F288" i="1"/>
  <c r="E288" i="1"/>
  <c r="M287" i="1"/>
  <c r="G287" i="1"/>
  <c r="F287" i="1"/>
  <c r="E287" i="1"/>
  <c r="N286" i="1"/>
  <c r="O286" i="1"/>
  <c r="J286" i="1"/>
  <c r="I286" i="1"/>
  <c r="H286" i="1"/>
  <c r="N285" i="1"/>
  <c r="O285" i="1" s="1"/>
  <c r="J285" i="1"/>
  <c r="I285" i="1"/>
  <c r="H285" i="1"/>
  <c r="C285" i="1"/>
  <c r="N284" i="1"/>
  <c r="O284" i="1" s="1"/>
  <c r="J284" i="1"/>
  <c r="I284" i="1"/>
  <c r="H284" i="1"/>
  <c r="K284" i="1" s="1"/>
  <c r="F18" i="2" s="1"/>
  <c r="N283" i="1"/>
  <c r="O283" i="1" s="1"/>
  <c r="J283" i="1"/>
  <c r="I283" i="1"/>
  <c r="K283" i="1" s="1"/>
  <c r="G18" i="2" s="1"/>
  <c r="H283" i="1"/>
  <c r="N282" i="1"/>
  <c r="O282" i="1" s="1"/>
  <c r="J282" i="1"/>
  <c r="J288" i="1" s="1"/>
  <c r="I282" i="1"/>
  <c r="K282" i="1" s="1"/>
  <c r="H282" i="1"/>
  <c r="N281" i="1"/>
  <c r="O281" i="1" s="1"/>
  <c r="J281" i="1"/>
  <c r="I281" i="1"/>
  <c r="K281" i="1" s="1"/>
  <c r="H281" i="1"/>
  <c r="O266" i="1"/>
  <c r="G266" i="1"/>
  <c r="F266" i="1"/>
  <c r="E266" i="1"/>
  <c r="O265" i="1"/>
  <c r="M265" i="1"/>
  <c r="G265" i="1"/>
  <c r="F265" i="1"/>
  <c r="E265" i="1"/>
  <c r="N264" i="1"/>
  <c r="O264" i="1" s="1"/>
  <c r="J264" i="1"/>
  <c r="I264" i="1"/>
  <c r="H264" i="1"/>
  <c r="N263" i="1"/>
  <c r="O263" i="1"/>
  <c r="J263" i="1"/>
  <c r="I263" i="1"/>
  <c r="H263" i="1"/>
  <c r="K263" i="1"/>
  <c r="E17" i="2" s="1"/>
  <c r="C263" i="1"/>
  <c r="N262" i="1"/>
  <c r="O262" i="1"/>
  <c r="J262" i="1"/>
  <c r="H262" i="1"/>
  <c r="I262" i="1"/>
  <c r="N261" i="1"/>
  <c r="O261" i="1" s="1"/>
  <c r="J261" i="1"/>
  <c r="I261" i="1"/>
  <c r="H261" i="1"/>
  <c r="N260" i="1"/>
  <c r="O260" i="1" s="1"/>
  <c r="J260" i="1"/>
  <c r="J266" i="1" s="1"/>
  <c r="I260" i="1"/>
  <c r="I265" i="1" s="1"/>
  <c r="H260" i="1"/>
  <c r="N259" i="1"/>
  <c r="O259" i="1"/>
  <c r="J259" i="1"/>
  <c r="I259" i="1"/>
  <c r="H259" i="1"/>
  <c r="K259" i="1" s="1"/>
  <c r="O244" i="1"/>
  <c r="G244" i="1"/>
  <c r="F244" i="1"/>
  <c r="E244" i="1"/>
  <c r="O243" i="1"/>
  <c r="M243" i="1"/>
  <c r="G243" i="1"/>
  <c r="F243" i="1"/>
  <c r="E243" i="1"/>
  <c r="N242" i="1"/>
  <c r="O242" i="1" s="1"/>
  <c r="J242" i="1"/>
  <c r="I242" i="1"/>
  <c r="H242" i="1"/>
  <c r="N241" i="1"/>
  <c r="O241" i="1" s="1"/>
  <c r="J241" i="1"/>
  <c r="I241" i="1"/>
  <c r="H241" i="1"/>
  <c r="C241" i="1"/>
  <c r="N240" i="1"/>
  <c r="O240" i="1"/>
  <c r="H240" i="1"/>
  <c r="I240" i="1"/>
  <c r="J240" i="1"/>
  <c r="K240" i="1"/>
  <c r="N239" i="1"/>
  <c r="O239" i="1" s="1"/>
  <c r="J239" i="1"/>
  <c r="I239" i="1"/>
  <c r="H239" i="1"/>
  <c r="H244" i="1" s="1"/>
  <c r="N238" i="1"/>
  <c r="O238" i="1" s="1"/>
  <c r="J238" i="1"/>
  <c r="I238" i="1"/>
  <c r="H238" i="1"/>
  <c r="N237" i="1"/>
  <c r="O237" i="1" s="1"/>
  <c r="J237" i="1"/>
  <c r="J244" i="1" s="1"/>
  <c r="I237" i="1"/>
  <c r="K237" i="1" s="1"/>
  <c r="H237" i="1"/>
  <c r="O222" i="1"/>
  <c r="G222" i="1"/>
  <c r="F222" i="1"/>
  <c r="E222" i="1"/>
  <c r="O221" i="1"/>
  <c r="M221" i="1"/>
  <c r="G221" i="1"/>
  <c r="F221" i="1"/>
  <c r="E221" i="1"/>
  <c r="N220" i="1"/>
  <c r="O220" i="1" s="1"/>
  <c r="J220" i="1"/>
  <c r="I220" i="1"/>
  <c r="I222" i="1" s="1"/>
  <c r="H220" i="1"/>
  <c r="K220" i="1" s="1"/>
  <c r="H15" i="2" s="1"/>
  <c r="N219" i="1"/>
  <c r="O219" i="1" s="1"/>
  <c r="J219" i="1"/>
  <c r="I219" i="1"/>
  <c r="H219" i="1"/>
  <c r="K219" i="1" s="1"/>
  <c r="E15" i="2" s="1"/>
  <c r="C219" i="1"/>
  <c r="N218" i="1"/>
  <c r="O218" i="1"/>
  <c r="J218" i="1"/>
  <c r="I218" i="1"/>
  <c r="H218" i="1"/>
  <c r="N217" i="1"/>
  <c r="O217" i="1" s="1"/>
  <c r="J217" i="1"/>
  <c r="I217" i="1"/>
  <c r="I221" i="1" s="1"/>
  <c r="H217" i="1"/>
  <c r="N216" i="1"/>
  <c r="O216" i="1" s="1"/>
  <c r="J216" i="1"/>
  <c r="I216" i="1"/>
  <c r="H216" i="1"/>
  <c r="N215" i="1"/>
  <c r="O215" i="1"/>
  <c r="J215" i="1"/>
  <c r="I215" i="1"/>
  <c r="H215" i="1"/>
  <c r="J193" i="1"/>
  <c r="K193" i="1" s="1"/>
  <c r="H194" i="1"/>
  <c r="I194" i="1"/>
  <c r="J194" i="1"/>
  <c r="H195" i="1"/>
  <c r="I195" i="1"/>
  <c r="I200" i="1" s="1"/>
  <c r="J195" i="1"/>
  <c r="H196" i="1"/>
  <c r="I196" i="1"/>
  <c r="J196" i="1"/>
  <c r="H197" i="1"/>
  <c r="I197" i="1"/>
  <c r="J197" i="1"/>
  <c r="H198" i="1"/>
  <c r="I198" i="1"/>
  <c r="J198" i="1"/>
  <c r="O200" i="1"/>
  <c r="G200" i="1"/>
  <c r="F200" i="1"/>
  <c r="E200" i="1"/>
  <c r="O199" i="1"/>
  <c r="M199" i="1"/>
  <c r="G199" i="1"/>
  <c r="F199" i="1"/>
  <c r="E199" i="1"/>
  <c r="N198" i="1"/>
  <c r="O198" i="1" s="1"/>
  <c r="N197" i="1"/>
  <c r="O197" i="1" s="1"/>
  <c r="C197" i="1"/>
  <c r="N196" i="1"/>
  <c r="O196" i="1" s="1"/>
  <c r="N195" i="1"/>
  <c r="O195" i="1" s="1"/>
  <c r="N194" i="1"/>
  <c r="O194" i="1" s="1"/>
  <c r="N193" i="1"/>
  <c r="O193" i="1" s="1"/>
  <c r="O178" i="1"/>
  <c r="G178" i="1"/>
  <c r="F178" i="1"/>
  <c r="E178" i="1"/>
  <c r="O177" i="1"/>
  <c r="M177" i="1"/>
  <c r="G177" i="1"/>
  <c r="F177" i="1"/>
  <c r="E177" i="1"/>
  <c r="N176" i="1"/>
  <c r="O176" i="1" s="1"/>
  <c r="J176" i="1"/>
  <c r="I176" i="1"/>
  <c r="H176" i="1"/>
  <c r="K176" i="1" s="1"/>
  <c r="H13" i="2" s="1"/>
  <c r="N175" i="1"/>
  <c r="O175" i="1" s="1"/>
  <c r="J175" i="1"/>
  <c r="I175" i="1"/>
  <c r="H175" i="1"/>
  <c r="C175" i="1"/>
  <c r="N174" i="1"/>
  <c r="O174" i="1" s="1"/>
  <c r="J174" i="1"/>
  <c r="I174" i="1"/>
  <c r="H174" i="1"/>
  <c r="N173" i="1"/>
  <c r="O173" i="1" s="1"/>
  <c r="J173" i="1"/>
  <c r="I173" i="1"/>
  <c r="H173" i="1"/>
  <c r="K173" i="1" s="1"/>
  <c r="N172" i="1"/>
  <c r="O172" i="1"/>
  <c r="J172" i="1"/>
  <c r="J177" i="1" s="1"/>
  <c r="I172" i="1"/>
  <c r="H172" i="1"/>
  <c r="N171" i="1"/>
  <c r="O171" i="1"/>
  <c r="J171" i="1"/>
  <c r="J178" i="1" s="1"/>
  <c r="I171" i="1"/>
  <c r="H171" i="1"/>
  <c r="H178" i="1" s="1"/>
  <c r="O156" i="1"/>
  <c r="G156" i="1"/>
  <c r="F156" i="1"/>
  <c r="E156" i="1"/>
  <c r="O155" i="1"/>
  <c r="M155" i="1"/>
  <c r="G155" i="1"/>
  <c r="F155" i="1"/>
  <c r="E155" i="1"/>
  <c r="N154" i="1"/>
  <c r="O154" i="1" s="1"/>
  <c r="J154" i="1"/>
  <c r="I154" i="1"/>
  <c r="H154" i="1"/>
  <c r="K154" i="1" s="1"/>
  <c r="H12" i="2" s="1"/>
  <c r="N153" i="1"/>
  <c r="O153" i="1" s="1"/>
  <c r="J153" i="1"/>
  <c r="I153" i="1"/>
  <c r="K153" i="1" s="1"/>
  <c r="E12" i="2" s="1"/>
  <c r="H153" i="1"/>
  <c r="C153" i="1"/>
  <c r="N152" i="1"/>
  <c r="O152" i="1" s="1"/>
  <c r="J152" i="1"/>
  <c r="I152" i="1"/>
  <c r="H152" i="1"/>
  <c r="N151" i="1"/>
  <c r="O151" i="1"/>
  <c r="J151" i="1"/>
  <c r="I151" i="1"/>
  <c r="H151" i="1"/>
  <c r="N150" i="1"/>
  <c r="O150" i="1" s="1"/>
  <c r="J150" i="1"/>
  <c r="I150" i="1"/>
  <c r="H150" i="1"/>
  <c r="H156" i="1" s="1"/>
  <c r="N149" i="1"/>
  <c r="O149" i="1" s="1"/>
  <c r="J149" i="1"/>
  <c r="I149" i="1"/>
  <c r="H149" i="1"/>
  <c r="O134" i="1"/>
  <c r="G134" i="1"/>
  <c r="F134" i="1"/>
  <c r="E134" i="1"/>
  <c r="O133" i="1"/>
  <c r="M133" i="1"/>
  <c r="G133" i="1"/>
  <c r="F133" i="1"/>
  <c r="E133" i="1"/>
  <c r="N132" i="1"/>
  <c r="O132" i="1"/>
  <c r="J132" i="1"/>
  <c r="I132" i="1"/>
  <c r="H132" i="1"/>
  <c r="N131" i="1"/>
  <c r="O131" i="1"/>
  <c r="J131" i="1"/>
  <c r="I131" i="1"/>
  <c r="H131" i="1"/>
  <c r="K131" i="1"/>
  <c r="E11" i="2" s="1"/>
  <c r="C131" i="1"/>
  <c r="N130" i="1"/>
  <c r="O130" i="1"/>
  <c r="J130" i="1"/>
  <c r="I130" i="1"/>
  <c r="I133" i="1" s="1"/>
  <c r="H130" i="1"/>
  <c r="N129" i="1"/>
  <c r="O129" i="1"/>
  <c r="J129" i="1"/>
  <c r="I129" i="1"/>
  <c r="H129" i="1"/>
  <c r="N128" i="1"/>
  <c r="O128" i="1" s="1"/>
  <c r="J128" i="1"/>
  <c r="I128" i="1"/>
  <c r="I134" i="1" s="1"/>
  <c r="H128" i="1"/>
  <c r="N127" i="1"/>
  <c r="O127" i="1" s="1"/>
  <c r="J127" i="1"/>
  <c r="I127" i="1"/>
  <c r="H127" i="1"/>
  <c r="O112" i="1"/>
  <c r="G112" i="1"/>
  <c r="F112" i="1"/>
  <c r="E112" i="1"/>
  <c r="O111" i="1"/>
  <c r="M111" i="1"/>
  <c r="G111" i="1"/>
  <c r="F111" i="1"/>
  <c r="E111" i="1"/>
  <c r="N110" i="1"/>
  <c r="O110" i="1"/>
  <c r="J110" i="1"/>
  <c r="K110" i="1" s="1"/>
  <c r="H10" i="2" s="1"/>
  <c r="I110" i="1"/>
  <c r="H110" i="1"/>
  <c r="N109" i="1"/>
  <c r="O109" i="1" s="1"/>
  <c r="J109" i="1"/>
  <c r="I109" i="1"/>
  <c r="I111" i="1" s="1"/>
  <c r="H109" i="1"/>
  <c r="C109" i="1"/>
  <c r="N108" i="1"/>
  <c r="O108" i="1"/>
  <c r="J108" i="1"/>
  <c r="I108" i="1"/>
  <c r="H108" i="1"/>
  <c r="N107" i="1"/>
  <c r="O107" i="1" s="1"/>
  <c r="J107" i="1"/>
  <c r="K107" i="1" s="1"/>
  <c r="I107" i="1"/>
  <c r="H107" i="1"/>
  <c r="N106" i="1"/>
  <c r="O106" i="1"/>
  <c r="J106" i="1"/>
  <c r="J112" i="1" s="1"/>
  <c r="I106" i="1"/>
  <c r="H106" i="1"/>
  <c r="H112" i="1" s="1"/>
  <c r="N105" i="1"/>
  <c r="O105" i="1" s="1"/>
  <c r="J105" i="1"/>
  <c r="I105" i="1"/>
  <c r="H105" i="1"/>
  <c r="O90" i="1"/>
  <c r="G90" i="1"/>
  <c r="F90" i="1"/>
  <c r="E90" i="1"/>
  <c r="O89" i="1"/>
  <c r="M89" i="1"/>
  <c r="G89" i="1"/>
  <c r="F89" i="1"/>
  <c r="E89" i="1"/>
  <c r="N88" i="1"/>
  <c r="O88" i="1" s="1"/>
  <c r="J88" i="1"/>
  <c r="I88" i="1"/>
  <c r="H88" i="1"/>
  <c r="N87" i="1"/>
  <c r="O87" i="1" s="1"/>
  <c r="J87" i="1"/>
  <c r="I87" i="1"/>
  <c r="H87" i="1"/>
  <c r="C87" i="1"/>
  <c r="N86" i="1"/>
  <c r="O86" i="1" s="1"/>
  <c r="J86" i="1"/>
  <c r="I86" i="1"/>
  <c r="H86" i="1"/>
  <c r="N85" i="1"/>
  <c r="O85" i="1"/>
  <c r="J85" i="1"/>
  <c r="I85" i="1"/>
  <c r="H85" i="1"/>
  <c r="K85" i="1" s="1"/>
  <c r="N84" i="1"/>
  <c r="O84" i="1" s="1"/>
  <c r="J84" i="1"/>
  <c r="I84" i="1"/>
  <c r="H84" i="1"/>
  <c r="N83" i="1"/>
  <c r="O83" i="1" s="1"/>
  <c r="J83" i="1"/>
  <c r="J90" i="1" s="1"/>
  <c r="I83" i="1"/>
  <c r="H83" i="1"/>
  <c r="K83" i="1" s="1"/>
  <c r="O68" i="1"/>
  <c r="G68" i="1"/>
  <c r="F68" i="1"/>
  <c r="E68" i="1"/>
  <c r="M67" i="1"/>
  <c r="G67" i="1"/>
  <c r="F67" i="1"/>
  <c r="E67" i="1"/>
  <c r="N66" i="1"/>
  <c r="O66" i="1"/>
  <c r="J66" i="1"/>
  <c r="I66" i="1"/>
  <c r="H66" i="1"/>
  <c r="N65" i="1"/>
  <c r="O65" i="1" s="1"/>
  <c r="J65" i="1"/>
  <c r="I65" i="1"/>
  <c r="H65" i="1"/>
  <c r="C65" i="1"/>
  <c r="N64" i="1"/>
  <c r="O64" i="1"/>
  <c r="J64" i="1"/>
  <c r="I64" i="1"/>
  <c r="H64" i="1"/>
  <c r="K64" i="1" s="1"/>
  <c r="E8" i="2" s="1"/>
  <c r="N63" i="1"/>
  <c r="O63" i="1" s="1"/>
  <c r="J63" i="1"/>
  <c r="I63" i="1"/>
  <c r="H63" i="1"/>
  <c r="K63" i="1" s="1"/>
  <c r="N62" i="1"/>
  <c r="O62" i="1" s="1"/>
  <c r="J62" i="1"/>
  <c r="I62" i="1"/>
  <c r="I67" i="1" s="1"/>
  <c r="H62" i="1"/>
  <c r="N61" i="1"/>
  <c r="O61" i="1"/>
  <c r="J61" i="1"/>
  <c r="I61" i="1"/>
  <c r="I68" i="1" s="1"/>
  <c r="H61" i="1"/>
  <c r="G46" i="1"/>
  <c r="F46" i="1"/>
  <c r="E46" i="1"/>
  <c r="M45" i="1"/>
  <c r="G45" i="1"/>
  <c r="F45" i="1"/>
  <c r="E45" i="1"/>
  <c r="N44" i="1"/>
  <c r="O44" i="1" s="1"/>
  <c r="J44" i="1"/>
  <c r="I44" i="1"/>
  <c r="K44" i="1" s="1"/>
  <c r="H7" i="2" s="1"/>
  <c r="H44" i="1"/>
  <c r="N43" i="1"/>
  <c r="O43" i="1" s="1"/>
  <c r="J43" i="1"/>
  <c r="I43" i="1"/>
  <c r="H43" i="1"/>
  <c r="K43" i="1" s="1"/>
  <c r="E7" i="2" s="1"/>
  <c r="C43" i="1"/>
  <c r="N42" i="1"/>
  <c r="J42" i="1"/>
  <c r="I42" i="1"/>
  <c r="H42" i="1"/>
  <c r="N41" i="1"/>
  <c r="J41" i="1"/>
  <c r="I41" i="1"/>
  <c r="H41" i="1"/>
  <c r="N40" i="1"/>
  <c r="O40" i="1" s="1"/>
  <c r="J40" i="1"/>
  <c r="J45" i="1" s="1"/>
  <c r="I40" i="1"/>
  <c r="H40" i="1"/>
  <c r="N39" i="1"/>
  <c r="O39" i="1" s="1"/>
  <c r="J39" i="1"/>
  <c r="J46" i="1" s="1"/>
  <c r="I39" i="1"/>
  <c r="H39" i="1"/>
  <c r="G24" i="1"/>
  <c r="E23" i="1"/>
  <c r="F24" i="1"/>
  <c r="E24" i="1"/>
  <c r="N19" i="1"/>
  <c r="N22" i="1"/>
  <c r="N21" i="1"/>
  <c r="O21" i="1" s="1"/>
  <c r="N20" i="1"/>
  <c r="O20" i="1" s="1"/>
  <c r="N18" i="1"/>
  <c r="N17" i="1"/>
  <c r="O484" i="1"/>
  <c r="O483" i="1"/>
  <c r="K484" i="1"/>
  <c r="H27" i="2" s="1"/>
  <c r="K480" i="1"/>
  <c r="K485" i="1" s="1"/>
  <c r="K481" i="1"/>
  <c r="K482" i="1"/>
  <c r="K479" i="1"/>
  <c r="K457" i="1"/>
  <c r="J420" i="1"/>
  <c r="K391" i="1"/>
  <c r="K347" i="1"/>
  <c r="J354" i="1"/>
  <c r="I288" i="1"/>
  <c r="K175" i="1"/>
  <c r="E13" i="2" s="1"/>
  <c r="K304" i="1"/>
  <c r="I266" i="1"/>
  <c r="K87" i="1"/>
  <c r="E9" i="2" s="1"/>
  <c r="J111" i="1"/>
  <c r="K129" i="1"/>
  <c r="K130" i="1"/>
  <c r="F11" i="2" s="1"/>
  <c r="H243" i="1"/>
  <c r="H199" i="1"/>
  <c r="J200" i="1"/>
  <c r="K149" i="1"/>
  <c r="H133" i="1"/>
  <c r="J134" i="1"/>
  <c r="O41" i="1"/>
  <c r="O42" i="1"/>
  <c r="H23" i="1"/>
  <c r="G23" i="1"/>
  <c r="F23" i="1"/>
  <c r="C21" i="1"/>
  <c r="M23" i="1"/>
  <c r="O19" i="1"/>
  <c r="B27" i="2"/>
  <c r="B26" i="2"/>
  <c r="B25" i="2"/>
  <c r="B24" i="2"/>
  <c r="B23" i="2"/>
  <c r="B22" i="2"/>
  <c r="B21" i="2"/>
  <c r="B20" i="2"/>
  <c r="B19" i="2"/>
  <c r="B18" i="2"/>
  <c r="B17" i="2"/>
  <c r="B16" i="2"/>
  <c r="B15" i="2"/>
  <c r="B14" i="2"/>
  <c r="B13" i="2"/>
  <c r="B12" i="2"/>
  <c r="B11" i="2"/>
  <c r="B10" i="2"/>
  <c r="B9" i="2"/>
  <c r="B8" i="2"/>
  <c r="B7" i="2"/>
  <c r="B6" i="2"/>
  <c r="A27" i="2"/>
  <c r="A26" i="2"/>
  <c r="A25" i="2"/>
  <c r="A24" i="2"/>
  <c r="A23" i="2"/>
  <c r="A22" i="2"/>
  <c r="A21" i="2"/>
  <c r="A20" i="2"/>
  <c r="A19" i="2"/>
  <c r="A18" i="2"/>
  <c r="A17" i="2"/>
  <c r="A16" i="2"/>
  <c r="A15" i="2"/>
  <c r="A14" i="2"/>
  <c r="A13" i="2"/>
  <c r="A12" i="2"/>
  <c r="A11" i="2"/>
  <c r="A10" i="2"/>
  <c r="A9" i="2"/>
  <c r="A8" i="2"/>
  <c r="A7" i="2"/>
  <c r="A6" i="2"/>
  <c r="B234" i="3"/>
  <c r="B223" i="3"/>
  <c r="B212" i="3"/>
  <c r="B201" i="3"/>
  <c r="B190" i="3"/>
  <c r="B179" i="3"/>
  <c r="B168" i="3"/>
  <c r="B157" i="3"/>
  <c r="B146" i="3"/>
  <c r="B135" i="3"/>
  <c r="B124" i="3"/>
  <c r="B113" i="3"/>
  <c r="B102" i="3"/>
  <c r="B91" i="3"/>
  <c r="B80" i="3"/>
  <c r="B69" i="3"/>
  <c r="B58" i="3"/>
  <c r="B47" i="3"/>
  <c r="B36" i="3"/>
  <c r="B25" i="3"/>
  <c r="B14" i="3"/>
  <c r="B2" i="3"/>
  <c r="A25" i="4"/>
  <c r="A24" i="4"/>
  <c r="A23" i="4"/>
  <c r="A22" i="4"/>
  <c r="A21" i="4"/>
  <c r="A20" i="4"/>
  <c r="A19" i="4"/>
  <c r="A18" i="4"/>
  <c r="A17" i="4"/>
  <c r="A16" i="4"/>
  <c r="A15" i="4"/>
  <c r="A14" i="4"/>
  <c r="A13" i="4"/>
  <c r="A12" i="4"/>
  <c r="A11" i="4"/>
  <c r="A10" i="4"/>
  <c r="A9" i="4"/>
  <c r="A8" i="4"/>
  <c r="A7" i="4"/>
  <c r="A6" i="4"/>
  <c r="A5" i="4"/>
  <c r="A4" i="4"/>
  <c r="J27" i="2"/>
  <c r="J26" i="2"/>
  <c r="J25" i="2"/>
  <c r="J24" i="2"/>
  <c r="J23" i="2"/>
  <c r="J22" i="2"/>
  <c r="J21" i="2"/>
  <c r="J19" i="2"/>
  <c r="J18" i="2"/>
  <c r="J17" i="2"/>
  <c r="J16" i="2"/>
  <c r="J15" i="2"/>
  <c r="J14" i="2"/>
  <c r="J13" i="2"/>
  <c r="J11" i="2"/>
  <c r="J10" i="2"/>
  <c r="J9" i="2"/>
  <c r="J8" i="2"/>
  <c r="J7" i="2"/>
  <c r="F16" i="2"/>
  <c r="F27" i="2"/>
  <c r="F8" i="2"/>
  <c r="E26" i="2"/>
  <c r="F22" i="2"/>
  <c r="F20" i="2"/>
  <c r="K23" i="2"/>
  <c r="K18" i="2"/>
  <c r="K15" i="2"/>
  <c r="K12" i="2"/>
  <c r="K14" i="2"/>
  <c r="K16" i="2"/>
  <c r="K17" i="2"/>
  <c r="K21" i="2"/>
  <c r="K22" i="2"/>
  <c r="K19" i="2"/>
  <c r="K20" i="2"/>
  <c r="K24" i="2"/>
  <c r="K11" i="2"/>
  <c r="K10" i="2"/>
  <c r="K27" i="2"/>
  <c r="K25" i="2"/>
  <c r="K7" i="2"/>
  <c r="K9" i="2"/>
  <c r="K8" i="2"/>
  <c r="K26" i="2"/>
  <c r="O17" i="1" l="1"/>
  <c r="K486" i="1"/>
  <c r="E27" i="2"/>
  <c r="I420" i="1"/>
  <c r="K150" i="1"/>
  <c r="H441" i="1"/>
  <c r="I177" i="1"/>
  <c r="I23" i="1"/>
  <c r="K171" i="1"/>
  <c r="J464" i="1"/>
  <c r="H485" i="1"/>
  <c r="K40" i="1"/>
  <c r="K42" i="1"/>
  <c r="F7" i="2" s="1"/>
  <c r="K86" i="1"/>
  <c r="F9" i="2" s="1"/>
  <c r="K127" i="1"/>
  <c r="K197" i="1"/>
  <c r="E14" i="2" s="1"/>
  <c r="K216" i="1"/>
  <c r="H265" i="1"/>
  <c r="K264" i="1"/>
  <c r="H17" i="2" s="1"/>
  <c r="K285" i="1"/>
  <c r="E18" i="2" s="1"/>
  <c r="K350" i="1"/>
  <c r="F21" i="2" s="1"/>
  <c r="J375" i="1"/>
  <c r="K439" i="1"/>
  <c r="E25" i="2" s="1"/>
  <c r="I25" i="2" s="1"/>
  <c r="K458" i="1"/>
  <c r="K460" i="1"/>
  <c r="F26" i="2" s="1"/>
  <c r="J20" i="2"/>
  <c r="J133" i="1"/>
  <c r="K13" i="2"/>
  <c r="H111" i="1"/>
  <c r="I464" i="1"/>
  <c r="I485" i="1"/>
  <c r="K65" i="1"/>
  <c r="H8" i="2" s="1"/>
  <c r="K105" i="1"/>
  <c r="K151" i="1"/>
  <c r="K218" i="1"/>
  <c r="F15" i="2" s="1"/>
  <c r="I243" i="1"/>
  <c r="J265" i="1"/>
  <c r="K374" i="1"/>
  <c r="H22" i="2" s="1"/>
  <c r="K414" i="1"/>
  <c r="K420" i="1" s="1"/>
  <c r="K196" i="1"/>
  <c r="F14" i="2" s="1"/>
  <c r="I244" i="1"/>
  <c r="K416" i="1"/>
  <c r="F24" i="2" s="1"/>
  <c r="J441" i="1"/>
  <c r="K18" i="1"/>
  <c r="O18" i="1" s="1"/>
  <c r="I331" i="1"/>
  <c r="K371" i="1"/>
  <c r="G22" i="2" s="1"/>
  <c r="J24" i="1"/>
  <c r="K239" i="1"/>
  <c r="H288" i="1"/>
  <c r="J485" i="1"/>
  <c r="K39" i="1"/>
  <c r="K41" i="1"/>
  <c r="J67" i="1"/>
  <c r="K106" i="1"/>
  <c r="G10" i="2" s="1"/>
  <c r="K108" i="1"/>
  <c r="F10" i="2" s="1"/>
  <c r="J156" i="1"/>
  <c r="K260" i="1"/>
  <c r="J287" i="1"/>
  <c r="J310" i="1"/>
  <c r="K307" i="1"/>
  <c r="E19" i="2" s="1"/>
  <c r="K394" i="1"/>
  <c r="F23" i="2" s="1"/>
  <c r="K435" i="1"/>
  <c r="K441" i="1" s="1"/>
  <c r="K440" i="1"/>
  <c r="H25" i="2" s="1"/>
  <c r="K22" i="1"/>
  <c r="K23" i="1" s="1"/>
  <c r="G27" i="2"/>
  <c r="H200" i="1"/>
  <c r="I45" i="1"/>
  <c r="K66" i="1"/>
  <c r="I156" i="1"/>
  <c r="J221" i="1"/>
  <c r="K241" i="1"/>
  <c r="E16" i="2" s="1"/>
  <c r="K262" i="1"/>
  <c r="F17" i="2" s="1"/>
  <c r="K396" i="1"/>
  <c r="H23" i="2" s="1"/>
  <c r="H464" i="1"/>
  <c r="H155" i="1"/>
  <c r="I287" i="1"/>
  <c r="I397" i="1"/>
  <c r="I398" i="1"/>
  <c r="K17" i="1"/>
  <c r="J12" i="2"/>
  <c r="J199" i="1"/>
  <c r="I178" i="1"/>
  <c r="J222" i="1"/>
  <c r="J243" i="1"/>
  <c r="J331" i="1"/>
  <c r="J397" i="1"/>
  <c r="K417" i="1"/>
  <c r="E24" i="2" s="1"/>
  <c r="I11" i="2"/>
  <c r="K46" i="1"/>
  <c r="K45" i="1"/>
  <c r="H68" i="1"/>
  <c r="K61" i="1"/>
  <c r="H67" i="1"/>
  <c r="I199" i="1"/>
  <c r="K442" i="1"/>
  <c r="J89" i="1"/>
  <c r="I90" i="1"/>
  <c r="I89" i="1"/>
  <c r="H177" i="1"/>
  <c r="K174" i="1"/>
  <c r="F13" i="2" s="1"/>
  <c r="K369" i="1"/>
  <c r="I375" i="1"/>
  <c r="K373" i="1"/>
  <c r="E22" i="2" s="1"/>
  <c r="H376" i="1"/>
  <c r="H375" i="1"/>
  <c r="G24" i="2"/>
  <c r="I24" i="2" s="1"/>
  <c r="K419" i="1"/>
  <c r="H46" i="1"/>
  <c r="I155" i="1"/>
  <c r="K62" i="1"/>
  <c r="K109" i="1"/>
  <c r="E10" i="2" s="1"/>
  <c r="K330" i="1"/>
  <c r="H20" i="2" s="1"/>
  <c r="H331" i="1"/>
  <c r="G7" i="2"/>
  <c r="I7" i="2" s="1"/>
  <c r="H221" i="1"/>
  <c r="K217" i="1"/>
  <c r="K261" i="1"/>
  <c r="H266" i="1"/>
  <c r="K392" i="1"/>
  <c r="H397" i="1"/>
  <c r="K24" i="1"/>
  <c r="O24" i="1" s="1"/>
  <c r="G26" i="2"/>
  <c r="H45" i="1"/>
  <c r="J68" i="1"/>
  <c r="J155" i="1"/>
  <c r="K152" i="1"/>
  <c r="I376" i="1"/>
  <c r="K84" i="1"/>
  <c r="G9" i="2" s="1"/>
  <c r="H89" i="1"/>
  <c r="H90" i="1"/>
  <c r="K88" i="1"/>
  <c r="H9" i="2" s="1"/>
  <c r="K128" i="1"/>
  <c r="G11" i="2" s="1"/>
  <c r="H134" i="1"/>
  <c r="H222" i="1"/>
  <c r="K306" i="1"/>
  <c r="F19" i="2" s="1"/>
  <c r="I19" i="2" s="1"/>
  <c r="I309" i="1"/>
  <c r="K198" i="1"/>
  <c r="H14" i="2" s="1"/>
  <c r="K194" i="1"/>
  <c r="I310" i="1"/>
  <c r="H310" i="1"/>
  <c r="H309" i="1"/>
  <c r="K303" i="1"/>
  <c r="I353" i="1"/>
  <c r="I354" i="1"/>
  <c r="K348" i="1"/>
  <c r="J353" i="1"/>
  <c r="H398" i="1"/>
  <c r="I46" i="1"/>
  <c r="I112" i="1"/>
  <c r="K215" i="1"/>
  <c r="K172" i="1"/>
  <c r="G13" i="2" s="1"/>
  <c r="H287" i="1"/>
  <c r="I332" i="1"/>
  <c r="K195" i="1"/>
  <c r="K238" i="1"/>
  <c r="K243" i="1" s="1"/>
  <c r="K242" i="1"/>
  <c r="H16" i="2" s="1"/>
  <c r="K286" i="1"/>
  <c r="H18" i="2" s="1"/>
  <c r="I18" i="2" s="1"/>
  <c r="H332" i="1"/>
  <c r="K326" i="1"/>
  <c r="K331" i="1" s="1"/>
  <c r="K349" i="1"/>
  <c r="I419" i="1"/>
  <c r="G6" i="2"/>
  <c r="K132" i="1"/>
  <c r="H11" i="2" s="1"/>
  <c r="K351" i="1"/>
  <c r="E21" i="2" s="1"/>
  <c r="H354" i="1"/>
  <c r="H419" i="1"/>
  <c r="H353" i="1"/>
  <c r="H442" i="1"/>
  <c r="I10" i="2" l="1"/>
  <c r="I22" i="2"/>
  <c r="O22" i="1"/>
  <c r="G12" i="2"/>
  <c r="E6" i="2"/>
  <c r="K265" i="1"/>
  <c r="K463" i="1"/>
  <c r="G15" i="2"/>
  <c r="I15" i="2" s="1"/>
  <c r="K464" i="1"/>
  <c r="I27" i="2"/>
  <c r="I9" i="2"/>
  <c r="I26" i="2"/>
  <c r="F12" i="2"/>
  <c r="K156" i="1"/>
  <c r="K155" i="1"/>
  <c r="K90" i="1"/>
  <c r="K287" i="1"/>
  <c r="K398" i="1"/>
  <c r="G23" i="2"/>
  <c r="I23" i="2" s="1"/>
  <c r="K178" i="1"/>
  <c r="I13" i="2"/>
  <c r="K221" i="1"/>
  <c r="K222" i="1"/>
  <c r="K309" i="1"/>
  <c r="K310" i="1"/>
  <c r="K199" i="1"/>
  <c r="G14" i="2"/>
  <c r="I14" i="2" s="1"/>
  <c r="K376" i="1"/>
  <c r="K375" i="1"/>
  <c r="G21" i="2"/>
  <c r="K354" i="1"/>
  <c r="K353" i="1"/>
  <c r="O23" i="1"/>
  <c r="H6" i="2"/>
  <c r="H44" i="2" s="1"/>
  <c r="K332" i="1"/>
  <c r="G20" i="2"/>
  <c r="I20" i="2" s="1"/>
  <c r="K244" i="1"/>
  <c r="G16" i="2"/>
  <c r="I16" i="2" s="1"/>
  <c r="K89" i="1"/>
  <c r="K288" i="1"/>
  <c r="K134" i="1"/>
  <c r="K177" i="1"/>
  <c r="K111" i="1"/>
  <c r="K397" i="1"/>
  <c r="I6" i="2"/>
  <c r="E44" i="2"/>
  <c r="G8" i="2"/>
  <c r="I8" i="2" s="1"/>
  <c r="K67" i="1"/>
  <c r="K68" i="1"/>
  <c r="K112" i="1"/>
  <c r="G17" i="2"/>
  <c r="I17" i="2" s="1"/>
  <c r="I21" i="2"/>
  <c r="K200" i="1"/>
  <c r="K133" i="1"/>
  <c r="K266" i="1"/>
  <c r="G44" i="2" l="1"/>
  <c r="K6" i="2"/>
  <c r="I12" i="2"/>
  <c r="I44" i="2" s="1"/>
  <c r="K44" i="2" s="1"/>
  <c r="F44" i="2"/>
</calcChain>
</file>

<file path=xl/sharedStrings.xml><?xml version="1.0" encoding="utf-8"?>
<sst xmlns="http://schemas.openxmlformats.org/spreadsheetml/2006/main" count="1626" uniqueCount="121">
  <si>
    <t>Grunnlagsdata for bygg med korrigert energibruk</t>
  </si>
  <si>
    <t>Byggeier:</t>
  </si>
  <si>
    <t>El- og oljeforbruket er veiledende forbruk. Eksakt forbruk sjekkes nærmere etter behov av byggeier og tilbyder. Byggeier er ansvarlig for forbrukstall.</t>
  </si>
  <si>
    <t>Kommune:</t>
  </si>
  <si>
    <t>Bygg</t>
  </si>
  <si>
    <t>Eksempelbygg</t>
  </si>
  <si>
    <t>navn</t>
  </si>
  <si>
    <t>Nettselskap:</t>
  </si>
  <si>
    <t>Verneverdig? Hvis ja beskriv:</t>
  </si>
  <si>
    <t>Adresse</t>
  </si>
  <si>
    <t>Byggeår</t>
  </si>
  <si>
    <t>Graddagstall</t>
  </si>
  <si>
    <t>Kontaktp. drift</t>
  </si>
  <si>
    <t>Rehabilitert/Påbygd</t>
  </si>
  <si>
    <t>Normal</t>
  </si>
  <si>
    <t>N81-10</t>
  </si>
  <si>
    <t>Tlf</t>
  </si>
  <si>
    <t>Rehabilitert</t>
  </si>
  <si>
    <t>Virksomhet</t>
  </si>
  <si>
    <t>skole</t>
  </si>
  <si>
    <t>Påbygd</t>
  </si>
  <si>
    <t>Driftstid t/dag</t>
  </si>
  <si>
    <t>Oppvarmet bruksareal</t>
  </si>
  <si>
    <t>m2</t>
  </si>
  <si>
    <t>Driftstid t/uke</t>
  </si>
  <si>
    <t>Romtemperatur</t>
  </si>
  <si>
    <t>°C</t>
  </si>
  <si>
    <t>Planlagt rehabilitering i nær fremtid (ja/nei)</t>
  </si>
  <si>
    <t xml:space="preserve"> </t>
  </si>
  <si>
    <t>Årsvirkningsgrad Oljekjel</t>
  </si>
  <si>
    <t>Olje oppgitt i liter eller kWh?</t>
  </si>
  <si>
    <t>kWh</t>
  </si>
  <si>
    <t>Målt forbruk</t>
  </si>
  <si>
    <t>Korrigert forbruk</t>
  </si>
  <si>
    <t>BASIS</t>
  </si>
  <si>
    <t>Energibærer</t>
  </si>
  <si>
    <t>Målernr</t>
  </si>
  <si>
    <t>Tariff</t>
  </si>
  <si>
    <t>Temp avh, andel</t>
  </si>
  <si>
    <t>Repr. forbr til kontrakt [kWh]</t>
  </si>
  <si>
    <t>Snitt høyest effekt 2017 og 2018 [kW]</t>
  </si>
  <si>
    <t>Snitt vannforbruk 2016-2018 [m3]</t>
  </si>
  <si>
    <t>Repr. effekt til kontrakt [kW]</t>
  </si>
  <si>
    <t>Brukstid</t>
  </si>
  <si>
    <t>Energipris eks fastledd (øre/kWh)</t>
  </si>
  <si>
    <t>Fastkraft</t>
  </si>
  <si>
    <t>Uprioritert kraft</t>
  </si>
  <si>
    <t>Varmepumpe</t>
  </si>
  <si>
    <t>Tappevann</t>
  </si>
  <si>
    <t>Olje/gass</t>
  </si>
  <si>
    <t>oppgitt i :</t>
  </si>
  <si>
    <t>Fjernvarme</t>
  </si>
  <si>
    <t>SUM Brutto</t>
  </si>
  <si>
    <t>kWh/m2 B:</t>
  </si>
  <si>
    <t>Sum Netto</t>
  </si>
  <si>
    <t>kWh/m2 N:</t>
  </si>
  <si>
    <t>Kommentar dersom representativt forbruk ikke baseres på siste 3 år</t>
  </si>
  <si>
    <t>Grunnlagsdata samlet</t>
  </si>
  <si>
    <t>Areal</t>
  </si>
  <si>
    <t>Energiforbruk før fase 2 (Basis)</t>
  </si>
  <si>
    <t>Effekt</t>
  </si>
  <si>
    <t>Spesifikt</t>
  </si>
  <si>
    <t>Olje</t>
  </si>
  <si>
    <t>Totalt</t>
  </si>
  <si>
    <t>Maks</t>
  </si>
  <si>
    <t>forbruk (Brutto)</t>
  </si>
  <si>
    <t>[m2]</t>
  </si>
  <si>
    <t>[kWh]</t>
  </si>
  <si>
    <t>[kW]</t>
  </si>
  <si>
    <t>[kWh/m2]</t>
  </si>
  <si>
    <t>Kommentar</t>
  </si>
  <si>
    <t>Oversikt ventilasjon</t>
  </si>
  <si>
    <t>Bygg:</t>
  </si>
  <si>
    <t>Skriv hva slags areal aggregat dekker: kontor, klasserom, kantine, gymsal, etc</t>
  </si>
  <si>
    <t>Skriv om det er kjøling, evt virkningsgrad varmegjenvinner, styring, dekker romoppvarming, etc</t>
  </si>
  <si>
    <t>Type ventilasjonsanlegg</t>
  </si>
  <si>
    <t>Type varmegenvinner</t>
  </si>
  <si>
    <t>Luftmengde</t>
  </si>
  <si>
    <t>Driftstider</t>
  </si>
  <si>
    <t>Kommentarer</t>
  </si>
  <si>
    <t>(avtrekk, balansert, annet)</t>
  </si>
  <si>
    <t>(rotor, kryss, batteri,alder,frekvensstyring, annet)</t>
  </si>
  <si>
    <r>
      <t>(m</t>
    </r>
    <r>
      <rPr>
        <b/>
        <sz val="10"/>
        <rFont val="Calibri"/>
        <family val="2"/>
      </rPr>
      <t>³</t>
    </r>
    <r>
      <rPr>
        <b/>
        <sz val="10"/>
        <rFont val="Arial"/>
        <family val="2"/>
      </rPr>
      <t>/time)</t>
    </r>
  </si>
  <si>
    <t>(tid)</t>
  </si>
  <si>
    <t>(dager)</t>
  </si>
  <si>
    <t>Ventilasjonsanlegg 1</t>
  </si>
  <si>
    <t>Ventilasjonsanlegg 2</t>
  </si>
  <si>
    <t>Ventilasjonsanlegg 3</t>
  </si>
  <si>
    <t>Ventilasjonsanlegg 4</t>
  </si>
  <si>
    <t>Ventilasjonsanlegg 5</t>
  </si>
  <si>
    <t>Ventilasjonsanlegg 6</t>
  </si>
  <si>
    <t>Oversikt over belysning</t>
  </si>
  <si>
    <t>Belysning (type fordelt på areal: T8, T5,halogen, kompaktlysrør, lysstyring etc)</t>
  </si>
  <si>
    <t>Er det tillat å tilby behovsstyring av luft med CO2-føler i avtrekk, eventuelt med ekstra føler(e) i kritiske rom?</t>
  </si>
  <si>
    <t>Under følger en skjematisk oversikt over verktøy for EPC:</t>
  </si>
  <si>
    <t>*Ikke vestentlig endret sammenliknet med maler for standard EPC gjennomføring</t>
  </si>
  <si>
    <t>Instructions for use</t>
  </si>
  <si>
    <t xml:space="preserve">Cell C22: </t>
  </si>
  <si>
    <t>Fyll inn bygningsdata i de hvite cellene</t>
  </si>
  <si>
    <r>
      <rPr>
        <b/>
        <sz val="11"/>
        <color theme="1"/>
        <rFont val="Calibri"/>
        <family val="2"/>
        <scheme val="minor"/>
      </rPr>
      <t xml:space="preserve">Orange celler kalkuleres automatisk </t>
    </r>
    <r>
      <rPr>
        <sz val="11"/>
        <color theme="1"/>
        <rFont val="Calibri"/>
        <family val="2"/>
        <scheme val="minor"/>
      </rPr>
      <t xml:space="preserve"> </t>
    </r>
  </si>
  <si>
    <t xml:space="preserve">Excell-arket og alle formler må kvalitetssikres før bruk. Skjemaet er en mal og et eksempel. </t>
  </si>
  <si>
    <t>Forbruksår:</t>
  </si>
  <si>
    <t>Fyll inn minst tre hele år</t>
  </si>
  <si>
    <t>Bygningstype:</t>
  </si>
  <si>
    <t>Ta i bruk nasjonale stadarder for byggningsyper</t>
  </si>
  <si>
    <t xml:space="preserve">Oppvarmet bruksareal: </t>
  </si>
  <si>
    <t>Bruksarealer oppvarmet til &gt; 15 grader C</t>
  </si>
  <si>
    <t xml:space="preserve">Romtemperatur: </t>
  </si>
  <si>
    <t xml:space="preserve">Hvilken ande (%) av energibruken varierer med utendørstemperatur? Om ikke brukt for oppvarming 0 %. </t>
  </si>
  <si>
    <t>Skriv kWh eller liter for å konvertere mellom disse to verdiene</t>
  </si>
  <si>
    <t>Cell P17-25:</t>
  </si>
  <si>
    <t>Kun informasjon</t>
  </si>
  <si>
    <t>*Bygg underlagt vern og bevaring med hjemmel i plan- og bygningsloven</t>
  </si>
  <si>
    <t>*Verneverdig? Hvis ja beskriv:</t>
  </si>
  <si>
    <t>Temperaturavhengig andel:</t>
  </si>
  <si>
    <t xml:space="preserve">Effect4buildings er et internasjonalt samarbeidsprosjekt der målsetningen er å utvikle og teste ulike verktøy og gjennomføringsmodeller for økt lønnsomhet gjennom energieffektivisering i eksisterende bygg. Verktøy og gjennomføringsmodeller er testet, videreutviklet og samlet i en praktisk verktøypakke som vil gjøres tilgjengelig for offentlige bygningseiere. Disse verktøyene og / eller modellene er: Kalkulasjonsverktøy, Bunting ("Bundling"), Finansiering, Mobilisering av beslutningstakere, Energieffektivisering med sparegaranti (EPC), Multiservice kontrakter, Grønne leieavtaler og Prosumerisme. Verktøyene skal bidra til at byggeiere får kunnskap om nye og oppdaterte modeller, maler og veiledere og dermed et godt beslutningsunderlag for hvilke modeller som passer for dem.
Energisparing med resultatgaranti (EPC) er en utprøvd og vellykket modell for energisparing i bygg. Den er brukt av offentlige byggeiere for å nå klima- og energimål i et raskere tempo enn ved bruk av andre modeller. Det er fortsatt et stort og energisparepotensial i offentlig sektor.
Denne veilederen for oppstart av EPC-prosjekter er basert på Guide til EPC utviklet innenfor rammene av prosjektet EFFECT4buildings. Guiden introduserer en ny gjennomføringsmodell basert på erfaringer i Norge og de øvrige landene som er involvert i prosjektet. De viktigste nyhetene er kontraktsbasert samspill i analysefasen og nye tildelingskriterier som er bedre tilpasset byggeieres mål. 
Mal for grunnlagsdata er en del av en verktøykasse med 9 dokumenter og maler som er tilpasset den nye gjennomføringsmodellens ulike faser med hovedfokus på de to innledende fasene i et EPC-prosjekt. Erfaringer fra tidligere EPC-prosjekter viser at avgjørelser som tas i starten er avgjørende. Målet er å promotere EPC som gjennomføringsmodell og forenkle oppstart av et EPC-prosjekt. 
Byggeieren fyller ut grunnlagsdata for den samlede byggningsmassen og inkluderer det som en del av anbudsdokumentasjonen. Excell-arket og dets formler må kvalitetssikres før bruk. Se bruksanvisningen i neste fane kalt "Grunnlagsdata enkeltbygg".
NB!
-&gt; Regnearket bør kontrolleres grundig og tilpasses nasjonale lover, forskrifter og spesifikke prosjektforhold.
-&gt; Vennligst forsikre deg om at all innledende tekst, tekst i margene, logoer og layout slettes før du bruker malen som vedlegg til EPC-utlysningen.
</t>
  </si>
  <si>
    <t>NB!</t>
  </si>
  <si>
    <t>-&gt; Regnearket bør kontrolleres grundig og tilpasses nasjonale lover, forskrifter og spesifikke prosjektforhold.</t>
  </si>
  <si>
    <t>Settpunkt dag / settpunkt natt</t>
  </si>
  <si>
    <t>-&gt;Vennligst forsikre deg om at all innledende tekst, tekst i margene, logoer og layout slettes før du bruker malen som vedlegg til EPC-utlysningen</t>
  </si>
  <si>
    <r>
      <t>Det internasjonale prosjektet EFFECT4buildings er gjennomført med støtte fra EU-programmet «Interreg Baltic Sea Region» (European Regional Development Fund) og Norsk nasjonal finansiering. Målet med prosjektet er å forbedre gjennomføringskapasitet for energieffektivisering i offentlige bygg i Østensjøområdet. Dette skal gjøres ved å sette sammen praktiske verktøy som forenkler beslutningsprosessen og minker risikoen ved gjennomføring av energieffektiviseringstiltak i offentlige bygninger. Mer informasjon om prosjektet finnes på: www.effect4buildings.se</t>
    </r>
    <r>
      <rPr>
        <u/>
        <sz val="12"/>
        <color rgb="FF0563C1"/>
        <rFont val="Calibri Light"/>
        <family val="2"/>
      </rPr>
      <t xml:space="preserve"> og </t>
    </r>
    <r>
      <rPr>
        <sz val="12"/>
        <color theme="1"/>
        <rFont val="Calibri Light"/>
        <family val="2"/>
      </rPr>
      <t>www.innlandetfylke.no/e4b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</si>
</sst>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quot;kr&quot;\ * #,##0.00_ ;_ &quot;kr&quot;\ * \-#,##0.00_ ;_ &quot;kr&quot;\ * &quot;-&quot;??_ ;_ @_ "/>
    <numFmt numFmtId="165" formatCode="_(* #,##0_);_(* \(#,##0\);_(* &quot;-&quot;??_);_(@_)"/>
    <numFmt numFmtId="166" formatCode="_(* #,##0.00_);_(* \(#,##0.00\);_(* &quot;-&quot;??_);_(@_)"/>
    <numFmt numFmtId="167" formatCode="_ #,##0_*&quot;øre/kWh&quot;\ ;_ \-#,##0_*&quot;øre/kWh&quot;\ ;_ \ &quot;-&quot;_*&quot;øre/kWh&quot;\ ;_ @_ "/>
  </numFmts>
  <fonts count="23" x14ac:knownFonts="1">
    <font>
      <sz val="11"/>
      <color theme="1"/>
      <name val="Calibri"/>
      <family val="2"/>
      <scheme val="minor"/>
    </font>
    <font>
      <sz val="11"/>
      <color theme="1"/>
      <name val="Calibri"/>
      <family val="2"/>
      <scheme val="minor"/>
    </font>
    <font>
      <b/>
      <sz val="12"/>
      <name val="Arial"/>
      <family val="2"/>
    </font>
    <font>
      <sz val="12"/>
      <name val="Arial"/>
      <family val="2"/>
    </font>
    <font>
      <b/>
      <sz val="11"/>
      <name val="Arial"/>
      <family val="2"/>
    </font>
    <font>
      <b/>
      <sz val="10"/>
      <name val="Arial"/>
      <family val="2"/>
    </font>
    <font>
      <sz val="10"/>
      <name val="Arial"/>
      <family val="2"/>
    </font>
    <font>
      <sz val="10"/>
      <name val="Calibri"/>
      <family val="2"/>
    </font>
    <font>
      <b/>
      <sz val="14"/>
      <name val="Arial"/>
      <family val="2"/>
    </font>
    <font>
      <sz val="11"/>
      <name val="Calibri"/>
      <family val="2"/>
      <scheme val="minor"/>
    </font>
    <font>
      <b/>
      <sz val="12"/>
      <name val="Calibri"/>
      <family val="2"/>
      <scheme val="minor"/>
    </font>
    <font>
      <b/>
      <sz val="11"/>
      <name val="Calibri"/>
      <family val="2"/>
      <scheme val="minor"/>
    </font>
    <font>
      <b/>
      <sz val="10"/>
      <name val="Calibri"/>
      <family val="2"/>
    </font>
    <font>
      <sz val="11"/>
      <name val="Calibri"/>
      <family val="2"/>
    </font>
    <font>
      <sz val="11"/>
      <color rgb="FF006100"/>
      <name val="Calibri"/>
      <family val="2"/>
      <scheme val="minor"/>
    </font>
    <font>
      <sz val="10"/>
      <color indexed="10"/>
      <name val="Arial"/>
      <family val="2"/>
    </font>
    <font>
      <b/>
      <sz val="14"/>
      <color theme="1"/>
      <name val="Calibri"/>
      <family val="2"/>
      <scheme val="minor"/>
    </font>
    <font>
      <sz val="10"/>
      <color theme="1"/>
      <name val="Arial"/>
      <family val="2"/>
    </font>
    <font>
      <b/>
      <sz val="11"/>
      <color theme="1"/>
      <name val="Calibri"/>
      <family val="2"/>
      <scheme val="minor"/>
    </font>
    <font>
      <sz val="12"/>
      <color theme="1"/>
      <name val="Calibri Light"/>
      <family val="2"/>
    </font>
    <font>
      <b/>
      <sz val="12"/>
      <color theme="1"/>
      <name val="Calibri Light"/>
      <family val="2"/>
    </font>
    <font>
      <sz val="12"/>
      <color rgb="FF000000"/>
      <name val="Calibri"/>
      <family val="2"/>
      <scheme val="minor"/>
    </font>
    <font>
      <u/>
      <sz val="12"/>
      <color rgb="FF0563C1"/>
      <name val="Calibri Light"/>
      <family val="2"/>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indexed="27"/>
        <bgColor indexed="64"/>
      </patternFill>
    </fill>
    <fill>
      <patternFill patternType="solid">
        <fgColor rgb="FFC6EFCE"/>
      </patternFill>
    </fill>
    <fill>
      <patternFill patternType="solid">
        <fgColor rgb="FFFFFF00"/>
        <bgColor indexed="64"/>
      </patternFill>
    </fill>
    <fill>
      <patternFill patternType="solid">
        <fgColor theme="9" tint="-0.249977111117893"/>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3" fontId="13" fillId="0" borderId="0" applyFont="0" applyFill="0" applyBorder="0" applyAlignment="0" applyProtection="0"/>
    <xf numFmtId="164" fontId="1" fillId="0" borderId="0" applyFont="0" applyFill="0" applyBorder="0" applyAlignment="0" applyProtection="0"/>
    <xf numFmtId="0" fontId="14" fillId="7" borderId="0" applyNumberFormat="0" applyBorder="0" applyAlignment="0" applyProtection="0"/>
    <xf numFmtId="0" fontId="6" fillId="0" borderId="0"/>
    <xf numFmtId="166" fontId="6" fillId="0" borderId="0" applyFont="0" applyFill="0" applyBorder="0" applyAlignment="0" applyProtection="0"/>
  </cellStyleXfs>
  <cellXfs count="196">
    <xf numFmtId="0" fontId="0" fillId="0" borderId="0" xfId="0"/>
    <xf numFmtId="3" fontId="0" fillId="0" borderId="13" xfId="0" applyNumberFormat="1" applyFill="1" applyBorder="1" applyAlignment="1">
      <alignment horizontal="right"/>
    </xf>
    <xf numFmtId="0" fontId="0" fillId="5" borderId="0" xfId="0" applyFill="1"/>
    <xf numFmtId="0" fontId="9" fillId="0" borderId="0" xfId="0" applyFont="1"/>
    <xf numFmtId="0" fontId="0" fillId="0" borderId="0" xfId="0" applyFill="1"/>
    <xf numFmtId="0" fontId="10" fillId="0" borderId="0" xfId="0" applyFont="1"/>
    <xf numFmtId="0" fontId="11" fillId="5" borderId="9" xfId="0" applyFont="1" applyFill="1" applyBorder="1"/>
    <xf numFmtId="0" fontId="11" fillId="0" borderId="9" xfId="0" applyFont="1" applyBorder="1"/>
    <xf numFmtId="0" fontId="9" fillId="5" borderId="23" xfId="0" applyFont="1" applyFill="1" applyBorder="1"/>
    <xf numFmtId="0" fontId="9" fillId="0" borderId="9" xfId="0" applyFont="1" applyFill="1" applyBorder="1" applyAlignment="1">
      <alignment horizontal="left" wrapText="1"/>
    </xf>
    <xf numFmtId="0" fontId="9" fillId="0" borderId="9" xfId="0" applyFont="1" applyBorder="1"/>
    <xf numFmtId="0" fontId="11" fillId="0" borderId="0" xfId="0" applyFont="1"/>
    <xf numFmtId="0" fontId="5" fillId="0" borderId="0" xfId="0" applyFont="1"/>
    <xf numFmtId="0" fontId="5" fillId="2" borderId="24" xfId="0" applyFont="1" applyFill="1" applyBorder="1"/>
    <xf numFmtId="0" fontId="5" fillId="2" borderId="24" xfId="0" applyFont="1" applyFill="1" applyBorder="1" applyAlignment="1">
      <alignment horizontal="left"/>
    </xf>
    <xf numFmtId="0" fontId="5" fillId="2" borderId="5" xfId="0" applyFont="1" applyFill="1" applyBorder="1" applyAlignment="1">
      <alignment horizontal="center"/>
    </xf>
    <xf numFmtId="0" fontId="5" fillId="2" borderId="24" xfId="0" applyFont="1" applyFill="1" applyBorder="1" applyAlignment="1">
      <alignment horizontal="center"/>
    </xf>
    <xf numFmtId="0" fontId="5" fillId="2" borderId="28" xfId="0" applyFont="1" applyFill="1" applyBorder="1"/>
    <xf numFmtId="0" fontId="5" fillId="2" borderId="11" xfId="0" applyFont="1" applyFill="1" applyBorder="1"/>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9"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5" fillId="2" borderId="11" xfId="0" applyFont="1" applyFill="1" applyBorder="1" applyAlignment="1">
      <alignment horizontal="center"/>
    </xf>
    <xf numFmtId="0" fontId="5" fillId="2" borderId="30" xfId="0" applyFont="1" applyFill="1" applyBorder="1"/>
    <xf numFmtId="0" fontId="5" fillId="2" borderId="31" xfId="0" applyFont="1" applyFill="1" applyBorder="1"/>
    <xf numFmtId="0" fontId="5" fillId="2" borderId="30" xfId="0" applyFont="1" applyFill="1" applyBorder="1" applyAlignment="1">
      <alignment horizontal="center"/>
    </xf>
    <xf numFmtId="0" fontId="5" fillId="2" borderId="32" xfId="0" applyFont="1" applyFill="1" applyBorder="1" applyAlignment="1">
      <alignment horizontal="center"/>
    </xf>
    <xf numFmtId="0" fontId="5" fillId="2" borderId="16"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0" fontId="5" fillId="2" borderId="31" xfId="0" applyFont="1" applyFill="1" applyBorder="1" applyAlignment="1">
      <alignment horizontal="center"/>
    </xf>
    <xf numFmtId="0" fontId="5" fillId="0" borderId="9" xfId="0" applyFont="1" applyBorder="1"/>
    <xf numFmtId="0" fontId="0" fillId="5" borderId="23" xfId="0" applyFill="1" applyBorder="1"/>
    <xf numFmtId="3" fontId="0" fillId="0" borderId="23" xfId="0" applyNumberFormat="1" applyFill="1" applyBorder="1"/>
    <xf numFmtId="3" fontId="0" fillId="5" borderId="23" xfId="0" applyNumberFormat="1" applyFill="1" applyBorder="1"/>
    <xf numFmtId="1" fontId="0" fillId="0" borderId="23" xfId="0" applyNumberFormat="1" applyFill="1" applyBorder="1"/>
    <xf numFmtId="0" fontId="6" fillId="0" borderId="9" xfId="0" applyFont="1" applyFill="1" applyBorder="1"/>
    <xf numFmtId="0" fontId="0" fillId="0" borderId="9" xfId="0" applyFill="1" applyBorder="1"/>
    <xf numFmtId="0" fontId="0" fillId="0" borderId="9" xfId="0" applyFill="1" applyBorder="1" applyAlignment="1">
      <alignment horizontal="center"/>
    </xf>
    <xf numFmtId="3" fontId="0" fillId="0" borderId="9" xfId="0" applyNumberFormat="1" applyFill="1" applyBorder="1"/>
    <xf numFmtId="1" fontId="6" fillId="5" borderId="23" xfId="0" applyNumberFormat="1" applyFont="1" applyFill="1" applyBorder="1"/>
    <xf numFmtId="1" fontId="0" fillId="5" borderId="23" xfId="0" applyNumberFormat="1" applyFill="1" applyBorder="1"/>
    <xf numFmtId="0" fontId="6" fillId="5" borderId="9" xfId="0" applyFont="1" applyFill="1" applyBorder="1"/>
    <xf numFmtId="0" fontId="6" fillId="0" borderId="9" xfId="0" quotePrefix="1" applyFont="1" applyFill="1" applyBorder="1"/>
    <xf numFmtId="0" fontId="6" fillId="0" borderId="9" xfId="0" applyFont="1" applyBorder="1"/>
    <xf numFmtId="3" fontId="6" fillId="0" borderId="9" xfId="0" applyNumberFormat="1" applyFont="1" applyFill="1" applyBorder="1"/>
    <xf numFmtId="3" fontId="5" fillId="0" borderId="0" xfId="0" applyNumberFormat="1" applyFont="1"/>
    <xf numFmtId="0" fontId="6" fillId="0" borderId="0" xfId="0" applyFont="1"/>
    <xf numFmtId="0" fontId="6" fillId="0" borderId="0" xfId="0" applyFont="1" applyFill="1"/>
    <xf numFmtId="0" fontId="6" fillId="5" borderId="0" xfId="0" applyFont="1" applyFill="1"/>
    <xf numFmtId="0" fontId="2" fillId="0" borderId="0" xfId="0" applyFont="1"/>
    <xf numFmtId="0" fontId="5" fillId="0" borderId="0" xfId="0" applyFont="1" applyAlignment="1">
      <alignment horizontal="right"/>
    </xf>
    <xf numFmtId="0" fontId="5" fillId="6" borderId="18" xfId="0" applyFont="1" applyFill="1" applyBorder="1" applyAlignment="1">
      <alignment horizontal="center"/>
    </xf>
    <xf numFmtId="0" fontId="5" fillId="6" borderId="37" xfId="0" applyFont="1" applyFill="1" applyBorder="1" applyAlignment="1">
      <alignment horizontal="center"/>
    </xf>
    <xf numFmtId="0" fontId="0" fillId="0" borderId="18" xfId="0" applyBorder="1" applyProtection="1">
      <protection locked="0"/>
    </xf>
    <xf numFmtId="49" fontId="9" fillId="0" borderId="18" xfId="0" applyNumberFormat="1" applyFont="1" applyFill="1" applyBorder="1" applyAlignment="1">
      <alignment horizontal="right"/>
    </xf>
    <xf numFmtId="0" fontId="6" fillId="0" borderId="18" xfId="0" applyFont="1" applyBorder="1"/>
    <xf numFmtId="0" fontId="6" fillId="0" borderId="18" xfId="0" applyFont="1" applyBorder="1" applyProtection="1">
      <protection locked="0"/>
    </xf>
    <xf numFmtId="0" fontId="6" fillId="0" borderId="0" xfId="0" applyFont="1" applyBorder="1" applyProtection="1">
      <protection locked="0"/>
    </xf>
    <xf numFmtId="0" fontId="0" fillId="0" borderId="0" xfId="0" applyBorder="1" applyProtection="1">
      <protection locked="0"/>
    </xf>
    <xf numFmtId="0" fontId="6" fillId="0" borderId="0" xfId="0" applyFont="1" applyBorder="1"/>
    <xf numFmtId="3" fontId="9" fillId="5" borderId="23" xfId="0" applyNumberFormat="1" applyFont="1" applyFill="1" applyBorder="1"/>
    <xf numFmtId="0" fontId="5" fillId="4" borderId="4" xfId="4" applyFont="1" applyFill="1" applyBorder="1"/>
    <xf numFmtId="0" fontId="14" fillId="7" borderId="5" xfId="3" applyBorder="1"/>
    <xf numFmtId="0" fontId="5" fillId="3" borderId="5" xfId="4" applyFont="1" applyFill="1" applyBorder="1"/>
    <xf numFmtId="0" fontId="6" fillId="4" borderId="5" xfId="4" applyFont="1" applyFill="1" applyBorder="1"/>
    <xf numFmtId="0" fontId="6" fillId="0" borderId="5" xfId="4" applyFill="1" applyBorder="1"/>
    <xf numFmtId="0" fontId="6" fillId="0" borderId="5" xfId="4" applyFont="1" applyFill="1" applyBorder="1"/>
    <xf numFmtId="0" fontId="6" fillId="4" borderId="5" xfId="4" applyFill="1" applyBorder="1"/>
    <xf numFmtId="0" fontId="6" fillId="4" borderId="7" xfId="4" applyFill="1" applyBorder="1"/>
    <xf numFmtId="0" fontId="14" fillId="7" borderId="0" xfId="3" applyBorder="1"/>
    <xf numFmtId="0" fontId="6" fillId="3" borderId="0" xfId="4" applyFill="1" applyBorder="1"/>
    <xf numFmtId="0" fontId="6" fillId="4" borderId="0" xfId="4" applyFill="1" applyBorder="1"/>
    <xf numFmtId="0" fontId="14" fillId="7" borderId="0" xfId="3" applyBorder="1" applyAlignment="1">
      <alignment horizontal="center"/>
    </xf>
    <xf numFmtId="0" fontId="6" fillId="4" borderId="8" xfId="4" applyFill="1" applyBorder="1"/>
    <xf numFmtId="3" fontId="6" fillId="3" borderId="0" xfId="5" applyNumberFormat="1" applyFont="1" applyFill="1" applyBorder="1" applyAlignment="1">
      <alignment horizontal="right"/>
    </xf>
    <xf numFmtId="0" fontId="6" fillId="4" borderId="7" xfId="4" applyFill="1" applyBorder="1" applyAlignment="1">
      <alignment horizontal="left"/>
    </xf>
    <xf numFmtId="0" fontId="6" fillId="0" borderId="0" xfId="4" applyFill="1" applyBorder="1"/>
    <xf numFmtId="2" fontId="14" fillId="7" borderId="0" xfId="3" quotePrefix="1" applyNumberFormat="1" applyBorder="1"/>
    <xf numFmtId="3" fontId="14" fillId="7" borderId="0" xfId="3" applyNumberFormat="1" applyBorder="1" applyAlignment="1">
      <alignment horizontal="right"/>
    </xf>
    <xf numFmtId="3" fontId="6" fillId="0" borderId="0" xfId="5" applyNumberFormat="1" applyFont="1" applyFill="1" applyBorder="1" applyAlignment="1">
      <alignment horizontal="right"/>
    </xf>
    <xf numFmtId="0" fontId="14" fillId="7" borderId="0" xfId="3" quotePrefix="1" applyBorder="1"/>
    <xf numFmtId="0" fontId="6" fillId="4" borderId="0" xfId="4" applyFont="1" applyFill="1" applyBorder="1"/>
    <xf numFmtId="3" fontId="14" fillId="7" borderId="0" xfId="3" applyNumberFormat="1" applyBorder="1" applyAlignment="1">
      <alignment horizontal="center"/>
    </xf>
    <xf numFmtId="0" fontId="7" fillId="4" borderId="0" xfId="4" applyFont="1" applyFill="1" applyBorder="1"/>
    <xf numFmtId="0" fontId="6" fillId="4" borderId="7" xfId="4" applyFont="1" applyFill="1" applyBorder="1"/>
    <xf numFmtId="9" fontId="6" fillId="3" borderId="0" xfId="4" applyNumberFormat="1" applyFont="1" applyFill="1" applyBorder="1" applyAlignment="1">
      <alignment horizontal="center"/>
    </xf>
    <xf numFmtId="0" fontId="6" fillId="0" borderId="0" xfId="4" applyFont="1" applyFill="1" applyBorder="1" applyAlignment="1">
      <alignment horizontal="center"/>
    </xf>
    <xf numFmtId="0" fontId="5" fillId="4" borderId="1" xfId="4" applyFont="1" applyFill="1" applyBorder="1"/>
    <xf numFmtId="0" fontId="5" fillId="4" borderId="2" xfId="4" applyFont="1" applyFill="1" applyBorder="1"/>
    <xf numFmtId="0" fontId="6" fillId="4" borderId="3" xfId="4" applyFill="1" applyBorder="1"/>
    <xf numFmtId="0" fontId="6" fillId="4" borderId="2" xfId="4" applyFill="1" applyBorder="1"/>
    <xf numFmtId="0" fontId="5" fillId="4" borderId="9" xfId="4" applyFont="1" applyFill="1" applyBorder="1"/>
    <xf numFmtId="0" fontId="6" fillId="4" borderId="10" xfId="4" applyFill="1" applyBorder="1"/>
    <xf numFmtId="0" fontId="6" fillId="4" borderId="11" xfId="4" applyFill="1" applyBorder="1" applyAlignment="1">
      <alignment horizontal="right"/>
    </xf>
    <xf numFmtId="0" fontId="6" fillId="4" borderId="11" xfId="4" applyFill="1" applyBorder="1"/>
    <xf numFmtId="0" fontId="6" fillId="4" borderId="11" xfId="4" applyFill="1" applyBorder="1" applyAlignment="1">
      <alignment wrapText="1"/>
    </xf>
    <xf numFmtId="0" fontId="6" fillId="4" borderId="14" xfId="4" applyFill="1" applyBorder="1"/>
    <xf numFmtId="0" fontId="6" fillId="4" borderId="12" xfId="4" applyFill="1" applyBorder="1"/>
    <xf numFmtId="0" fontId="6" fillId="4" borderId="9" xfId="4" applyNumberFormat="1" applyFont="1" applyFill="1" applyBorder="1" applyAlignment="1">
      <alignment wrapText="1"/>
    </xf>
    <xf numFmtId="2" fontId="6" fillId="4" borderId="9" xfId="4" applyNumberFormat="1" applyFont="1" applyFill="1" applyBorder="1" applyAlignment="1">
      <alignment horizontal="center" wrapText="1"/>
    </xf>
    <xf numFmtId="0" fontId="6" fillId="4" borderId="14" xfId="4" applyFill="1" applyBorder="1" applyAlignment="1">
      <alignment wrapText="1"/>
    </xf>
    <xf numFmtId="0" fontId="6" fillId="4" borderId="28" xfId="4" applyFont="1" applyFill="1" applyBorder="1" applyAlignment="1">
      <alignment wrapText="1"/>
    </xf>
    <xf numFmtId="0" fontId="6" fillId="4" borderId="7" xfId="4" applyFont="1" applyFill="1" applyBorder="1" applyAlignment="1">
      <alignment horizontal="right"/>
    </xf>
    <xf numFmtId="0" fontId="14" fillId="7" borderId="0" xfId="3" applyBorder="1" applyAlignment="1">
      <alignment wrapText="1"/>
    </xf>
    <xf numFmtId="9" fontId="6" fillId="0" borderId="0" xfId="4" applyNumberFormat="1" applyBorder="1"/>
    <xf numFmtId="165" fontId="14" fillId="7" borderId="38" xfId="3" applyNumberFormat="1" applyBorder="1"/>
    <xf numFmtId="3" fontId="6" fillId="4" borderId="39" xfId="4" applyNumberFormat="1" applyFill="1" applyBorder="1"/>
    <xf numFmtId="0" fontId="14" fillId="7" borderId="13" xfId="3" applyBorder="1" applyAlignment="1">
      <alignment horizontal="center"/>
    </xf>
    <xf numFmtId="1" fontId="14" fillId="7" borderId="13" xfId="3" applyNumberFormat="1" applyBorder="1" applyAlignment="1">
      <alignment horizontal="center"/>
    </xf>
    <xf numFmtId="3" fontId="6" fillId="3" borderId="13" xfId="4" applyNumberFormat="1" applyFill="1" applyBorder="1" applyAlignment="1">
      <alignment horizontal="center"/>
    </xf>
    <xf numFmtId="3" fontId="6" fillId="4" borderId="0" xfId="4" applyNumberFormat="1" applyFill="1" applyBorder="1"/>
    <xf numFmtId="167" fontId="6" fillId="3" borderId="40" xfId="2" applyNumberFormat="1" applyFont="1" applyFill="1" applyBorder="1" applyAlignment="1">
      <alignment horizontal="right"/>
    </xf>
    <xf numFmtId="0" fontId="14" fillId="7" borderId="39" xfId="3" applyBorder="1" applyAlignment="1">
      <alignment horizontal="center"/>
    </xf>
    <xf numFmtId="167" fontId="6" fillId="3" borderId="41" xfId="2" applyNumberFormat="1" applyFont="1" applyFill="1" applyBorder="1" applyAlignment="1">
      <alignment horizontal="right"/>
    </xf>
    <xf numFmtId="0" fontId="14" fillId="7" borderId="0" xfId="3" applyBorder="1" applyAlignment="1">
      <alignment horizontal="right"/>
    </xf>
    <xf numFmtId="9" fontId="6" fillId="3" borderId="0" xfId="4" applyNumberFormat="1" applyFill="1" applyBorder="1"/>
    <xf numFmtId="9" fontId="6" fillId="3" borderId="0" xfId="4" applyNumberFormat="1" applyFont="1" applyFill="1" applyBorder="1"/>
    <xf numFmtId="0" fontId="6" fillId="4" borderId="7" xfId="4" applyFill="1" applyBorder="1" applyAlignment="1">
      <alignment horizontal="right"/>
    </xf>
    <xf numFmtId="0" fontId="6" fillId="4" borderId="4" xfId="4" applyFill="1" applyBorder="1" applyAlignment="1">
      <alignment horizontal="right"/>
    </xf>
    <xf numFmtId="3" fontId="6" fillId="4" borderId="26" xfId="4" applyNumberFormat="1" applyFill="1" applyBorder="1"/>
    <xf numFmtId="0" fontId="6" fillId="4" borderId="19" xfId="4" applyFont="1" applyFill="1" applyBorder="1"/>
    <xf numFmtId="1" fontId="6" fillId="4" borderId="19" xfId="4" applyNumberFormat="1" applyFill="1" applyBorder="1"/>
    <xf numFmtId="167" fontId="6" fillId="4" borderId="37" xfId="2" applyNumberFormat="1" applyFont="1" applyFill="1" applyBorder="1"/>
    <xf numFmtId="0" fontId="6" fillId="4" borderId="42" xfId="4" applyFill="1" applyBorder="1" applyAlignment="1">
      <alignment horizontal="right"/>
    </xf>
    <xf numFmtId="0" fontId="6" fillId="4" borderId="31" xfId="4" applyFill="1" applyBorder="1"/>
    <xf numFmtId="3" fontId="6" fillId="4" borderId="22" xfId="4" applyNumberFormat="1" applyFill="1" applyBorder="1"/>
    <xf numFmtId="3" fontId="6" fillId="4" borderId="43" xfId="4" applyNumberFormat="1" applyFill="1" applyBorder="1"/>
    <xf numFmtId="0" fontId="15" fillId="4" borderId="31" xfId="4" applyFont="1" applyFill="1" applyBorder="1" applyAlignment="1">
      <alignment horizontal="right"/>
    </xf>
    <xf numFmtId="0" fontId="6" fillId="4" borderId="31" xfId="4" applyFont="1" applyFill="1" applyBorder="1"/>
    <xf numFmtId="1" fontId="6" fillId="4" borderId="44" xfId="4" applyNumberFormat="1" applyFill="1" applyBorder="1"/>
    <xf numFmtId="167" fontId="6" fillId="4" borderId="18" xfId="2" applyNumberFormat="1" applyFont="1" applyFill="1" applyBorder="1"/>
    <xf numFmtId="0" fontId="14" fillId="7" borderId="19" xfId="3" applyBorder="1"/>
    <xf numFmtId="0" fontId="5" fillId="4" borderId="19" xfId="4" applyFont="1" applyFill="1" applyBorder="1"/>
    <xf numFmtId="0" fontId="5" fillId="4" borderId="45" xfId="4" applyFont="1" applyFill="1" applyBorder="1"/>
    <xf numFmtId="0" fontId="6" fillId="4" borderId="5" xfId="4" applyFill="1" applyBorder="1" applyAlignment="1">
      <alignment horizontal="right"/>
    </xf>
    <xf numFmtId="0" fontId="8" fillId="5" borderId="1" xfId="0" applyFont="1" applyFill="1" applyBorder="1"/>
    <xf numFmtId="0" fontId="3" fillId="5" borderId="2" xfId="0" applyFont="1" applyFill="1" applyBorder="1"/>
    <xf numFmtId="0" fontId="3" fillId="5" borderId="0" xfId="0" applyFont="1" applyFill="1" applyBorder="1"/>
    <xf numFmtId="0" fontId="2" fillId="5" borderId="1" xfId="0" applyFont="1" applyFill="1" applyBorder="1"/>
    <xf numFmtId="0" fontId="4" fillId="5" borderId="3" xfId="0" applyFont="1" applyFill="1" applyBorder="1" applyAlignment="1">
      <alignment wrapText="1"/>
    </xf>
    <xf numFmtId="3" fontId="15" fillId="4" borderId="33" xfId="4" applyNumberFormat="1" applyFont="1" applyFill="1" applyBorder="1" applyAlignment="1">
      <alignment horizontal="right"/>
    </xf>
    <xf numFmtId="0" fontId="0" fillId="0" borderId="43" xfId="0" applyBorder="1"/>
    <xf numFmtId="0" fontId="0" fillId="5" borderId="21" xfId="0" applyFill="1" applyBorder="1" applyAlignment="1"/>
    <xf numFmtId="0" fontId="6" fillId="0" borderId="18" xfId="0" applyFont="1" applyFill="1" applyBorder="1" applyAlignment="1">
      <alignment horizontal="left" wrapText="1"/>
    </xf>
    <xf numFmtId="0" fontId="5" fillId="6" borderId="46" xfId="0" applyFont="1" applyFill="1" applyBorder="1" applyAlignment="1">
      <alignment horizontal="center"/>
    </xf>
    <xf numFmtId="0" fontId="5" fillId="0" borderId="9" xfId="0" applyFont="1" applyBorder="1" applyAlignment="1">
      <alignment horizontal="right"/>
    </xf>
    <xf numFmtId="0" fontId="9" fillId="5" borderId="9" xfId="0" applyFont="1" applyFill="1" applyBorder="1"/>
    <xf numFmtId="0" fontId="0" fillId="5" borderId="9" xfId="0" applyFill="1" applyBorder="1" applyAlignment="1"/>
    <xf numFmtId="0" fontId="17" fillId="5" borderId="9" xfId="0" applyFont="1" applyFill="1" applyBorder="1" applyAlignment="1"/>
    <xf numFmtId="0" fontId="19" fillId="0" borderId="0" xfId="0" applyFont="1" applyAlignment="1">
      <alignment horizontal="justify" vertical="center"/>
    </xf>
    <xf numFmtId="0" fontId="20" fillId="0" borderId="0" xfId="0" applyFont="1" applyAlignment="1">
      <alignment horizontal="justify" vertical="center"/>
    </xf>
    <xf numFmtId="0" fontId="19" fillId="0" borderId="0" xfId="0" applyFont="1"/>
    <xf numFmtId="0" fontId="19" fillId="0" borderId="0" xfId="0" applyFont="1" applyAlignment="1">
      <alignment horizontal="justify" vertical="center" wrapText="1"/>
    </xf>
    <xf numFmtId="0" fontId="21" fillId="0" borderId="0" xfId="0" applyFont="1" applyAlignment="1">
      <alignment horizontal="left" vertical="center" readingOrder="1"/>
    </xf>
    <xf numFmtId="0" fontId="16" fillId="8" borderId="14" xfId="0" applyFont="1" applyFill="1" applyBorder="1"/>
    <xf numFmtId="0" fontId="0" fillId="8" borderId="12" xfId="0" applyFill="1" applyBorder="1"/>
    <xf numFmtId="0" fontId="0" fillId="0" borderId="9" xfId="0" applyBorder="1"/>
    <xf numFmtId="0" fontId="0" fillId="5" borderId="9" xfId="0" applyFill="1" applyBorder="1"/>
    <xf numFmtId="0" fontId="0" fillId="5" borderId="9" xfId="0" applyFill="1" applyBorder="1" applyAlignment="1">
      <alignment vertical="center"/>
    </xf>
    <xf numFmtId="0" fontId="0" fillId="0" borderId="13" xfId="0" applyBorder="1"/>
    <xf numFmtId="0" fontId="0" fillId="0" borderId="14" xfId="0" applyBorder="1" applyAlignment="1">
      <alignment vertical="top"/>
    </xf>
    <xf numFmtId="0" fontId="0" fillId="0" borderId="12" xfId="0" applyBorder="1"/>
    <xf numFmtId="0" fontId="0" fillId="0" borderId="9" xfId="0" applyBorder="1" applyAlignment="1">
      <alignment horizontal="left"/>
    </xf>
    <xf numFmtId="0" fontId="0" fillId="0" borderId="9" xfId="0" applyBorder="1" applyAlignment="1">
      <alignment vertical="top"/>
    </xf>
    <xf numFmtId="0" fontId="0" fillId="0" borderId="9" xfId="0" applyBorder="1" applyAlignment="1">
      <alignment vertical="top" wrapText="1"/>
    </xf>
    <xf numFmtId="3" fontId="6" fillId="9" borderId="13" xfId="4" applyNumberFormat="1" applyFill="1" applyBorder="1" applyAlignment="1">
      <alignment horizontal="center"/>
    </xf>
    <xf numFmtId="3" fontId="6" fillId="9" borderId="0" xfId="4" applyNumberFormat="1" applyFill="1" applyBorder="1"/>
    <xf numFmtId="1" fontId="6" fillId="9" borderId="19" xfId="4" applyNumberFormat="1" applyFill="1" applyBorder="1"/>
    <xf numFmtId="1" fontId="6" fillId="9" borderId="44" xfId="4" applyNumberFormat="1" applyFill="1" applyBorder="1"/>
    <xf numFmtId="3" fontId="6" fillId="9" borderId="39" xfId="4" applyNumberFormat="1" applyFill="1" applyBorder="1"/>
    <xf numFmtId="3" fontId="6" fillId="9" borderId="26" xfId="4" applyNumberFormat="1" applyFill="1" applyBorder="1"/>
    <xf numFmtId="3" fontId="6" fillId="9" borderId="43" xfId="4" applyNumberFormat="1" applyFill="1" applyBorder="1"/>
    <xf numFmtId="3" fontId="6" fillId="9" borderId="22" xfId="4" applyNumberFormat="1" applyFill="1" applyBorder="1"/>
    <xf numFmtId="3" fontId="0" fillId="9" borderId="13" xfId="0" applyNumberFormat="1" applyFill="1" applyBorder="1" applyAlignment="1">
      <alignment horizontal="right"/>
    </xf>
    <xf numFmtId="0" fontId="0" fillId="0" borderId="0" xfId="0" quotePrefix="1"/>
    <xf numFmtId="0" fontId="0" fillId="0" borderId="14" xfId="0" applyBorder="1" applyAlignment="1">
      <alignment horizontal="left"/>
    </xf>
    <xf numFmtId="0" fontId="0" fillId="0" borderId="12" xfId="0" applyBorder="1" applyAlignment="1">
      <alignment horizontal="left"/>
    </xf>
    <xf numFmtId="0" fontId="5" fillId="4" borderId="20" xfId="4" applyFont="1" applyFill="1" applyBorder="1" applyAlignment="1">
      <alignment horizontal="left"/>
    </xf>
    <xf numFmtId="0" fontId="5" fillId="4" borderId="19" xfId="4" applyFont="1" applyFill="1" applyBorder="1" applyAlignment="1">
      <alignment horizontal="left"/>
    </xf>
    <xf numFmtId="0" fontId="14" fillId="7" borderId="5" xfId="3" applyBorder="1" applyAlignment="1">
      <alignment horizontal="center"/>
    </xf>
    <xf numFmtId="0" fontId="14" fillId="7" borderId="6" xfId="3" applyBorder="1" applyAlignment="1">
      <alignment horizontal="center"/>
    </xf>
    <xf numFmtId="0" fontId="16" fillId="0" borderId="0" xfId="0" applyFont="1" applyAlignment="1">
      <alignment horizontal="left"/>
    </xf>
    <xf numFmtId="0" fontId="0" fillId="5" borderId="0" xfId="0" applyFill="1" applyBorder="1" applyAlignment="1">
      <alignment vertical="center"/>
    </xf>
    <xf numFmtId="0" fontId="6" fillId="5" borderId="38" xfId="0" applyFont="1" applyFill="1" applyBorder="1" applyAlignment="1">
      <alignment horizontal="left"/>
    </xf>
    <xf numFmtId="0" fontId="6" fillId="5" borderId="0" xfId="0" applyFont="1" applyFill="1" applyBorder="1" applyAlignment="1">
      <alignment horizontal="left"/>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2" borderId="17" xfId="0" applyFont="1" applyFill="1" applyBorder="1" applyAlignment="1">
      <alignment horizontal="center"/>
    </xf>
    <xf numFmtId="0" fontId="5" fillId="2" borderId="27" xfId="0" applyFont="1" applyFill="1" applyBorder="1" applyAlignment="1">
      <alignment horizontal="center"/>
    </xf>
    <xf numFmtId="0" fontId="5" fillId="6" borderId="47" xfId="0" applyFont="1" applyFill="1" applyBorder="1" applyAlignment="1">
      <alignment horizontal="center"/>
    </xf>
    <xf numFmtId="0" fontId="5" fillId="6" borderId="48" xfId="0" applyFont="1" applyFill="1" applyBorder="1" applyAlignment="1">
      <alignment horizontal="center"/>
    </xf>
    <xf numFmtId="0" fontId="5" fillId="6" borderId="35" xfId="0" applyFont="1" applyFill="1" applyBorder="1" applyAlignment="1">
      <alignment horizontal="center"/>
    </xf>
    <xf numFmtId="0" fontId="5" fillId="6" borderId="36" xfId="0" applyFont="1" applyFill="1" applyBorder="1" applyAlignment="1">
      <alignment horizontal="center"/>
    </xf>
  </cellXfs>
  <cellStyles count="6">
    <cellStyle name="God" xfId="3" builtinId="26"/>
    <cellStyle name="Komma 2" xfId="1" xr:uid="{00000000-0005-0000-0000-000002000000}"/>
    <cellStyle name="Komma_Ark1" xfId="5" xr:uid="{00000000-0005-0000-0000-000003000000}"/>
    <cellStyle name="Normal" xfId="0" builtinId="0"/>
    <cellStyle name="Normal_Ark1" xfId="4" xr:uid="{00000000-0005-0000-0000-000005000000}"/>
    <cellStyle name="Valuta" xfId="2" builtinId="4"/>
  </cellStyles>
  <dxfs count="0"/>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xdr:rowOff>
    </xdr:from>
    <xdr:to>
      <xdr:col>0</xdr:col>
      <xdr:colOff>5562600</xdr:colOff>
      <xdr:row>19</xdr:row>
      <xdr:rowOff>97132</xdr:rowOff>
    </xdr:to>
    <xdr:pic>
      <xdr:nvPicPr>
        <xdr:cNvPr id="3" name="Bilde 2">
          <a:extLst>
            <a:ext uri="{FF2B5EF4-FFF2-40B4-BE49-F238E27FC236}">
              <a16:creationId xmlns:a16="http://schemas.microsoft.com/office/drawing/2014/main" id="{634E984F-AAA5-4215-BD64-9157F81CF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743326"/>
          <a:ext cx="5562600" cy="321180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BC79-F7E7-4FFA-BEC6-7131E0195D3B}">
  <dimension ref="A1:A23"/>
  <sheetViews>
    <sheetView tabSelected="1" topLeftCell="A2" workbookViewId="0">
      <selection activeCell="F27" sqref="F27"/>
    </sheetView>
  </sheetViews>
  <sheetFormatPr baseColWidth="10" defaultRowHeight="14.5" x14ac:dyDescent="0.35"/>
  <cols>
    <col min="1" max="1" width="159.54296875" customWidth="1"/>
  </cols>
  <sheetData>
    <row r="1" spans="1:1" ht="372" x14ac:dyDescent="0.35">
      <c r="A1" s="155" t="s">
        <v>115</v>
      </c>
    </row>
    <row r="2" spans="1:1" ht="15.5" x14ac:dyDescent="0.35">
      <c r="A2" s="154" t="s">
        <v>94</v>
      </c>
    </row>
    <row r="3" spans="1:1" ht="15.5" x14ac:dyDescent="0.35">
      <c r="A3" s="152"/>
    </row>
    <row r="4" spans="1:1" ht="15.5" x14ac:dyDescent="0.35">
      <c r="A4" s="153"/>
    </row>
    <row r="21" spans="1:1" ht="15.5" x14ac:dyDescent="0.35">
      <c r="A21" s="156" t="s">
        <v>95</v>
      </c>
    </row>
    <row r="23" spans="1:1" ht="62" x14ac:dyDescent="0.35">
      <c r="A23" s="152" t="s">
        <v>120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7"/>
  <sheetViews>
    <sheetView topLeftCell="H1" workbookViewId="0">
      <selection activeCell="R19" sqref="R19"/>
    </sheetView>
  </sheetViews>
  <sheetFormatPr baseColWidth="10" defaultColWidth="8.90625" defaultRowHeight="14.5" x14ac:dyDescent="0.35"/>
  <cols>
    <col min="1" max="1" width="25.08984375" customWidth="1"/>
    <col min="2" max="2" width="18.6328125" customWidth="1"/>
    <col min="5" max="5" width="11.36328125" customWidth="1"/>
    <col min="6" max="6" width="10.90625" customWidth="1"/>
    <col min="7" max="7" width="10.6328125" customWidth="1"/>
    <col min="9" max="10" width="9.08984375" bestFit="1" customWidth="1"/>
    <col min="14" max="14" width="13" customWidth="1"/>
    <col min="16" max="16" width="12.36328125" customWidth="1"/>
    <col min="18" max="18" width="36.6328125" customWidth="1"/>
    <col min="19" max="19" width="44.08984375" customWidth="1"/>
  </cols>
  <sheetData>
    <row r="1" spans="1:19" ht="18.5" x14ac:dyDescent="0.45">
      <c r="A1" s="138" t="s">
        <v>0</v>
      </c>
      <c r="B1" s="139"/>
      <c r="C1" s="139"/>
      <c r="D1" s="139"/>
      <c r="E1" s="139"/>
      <c r="F1" s="139"/>
      <c r="G1" s="139"/>
      <c r="H1" s="139"/>
      <c r="I1" s="139"/>
      <c r="J1" s="139"/>
      <c r="K1" s="139"/>
      <c r="L1" s="139"/>
      <c r="M1" s="139"/>
      <c r="N1" s="184" t="s">
        <v>1</v>
      </c>
      <c r="O1" s="184"/>
      <c r="P1" s="184"/>
    </row>
    <row r="2" spans="1:19" x14ac:dyDescent="0.35">
      <c r="A2" s="185" t="s">
        <v>2</v>
      </c>
      <c r="B2" s="185"/>
      <c r="C2" s="185"/>
      <c r="D2" s="185"/>
      <c r="E2" s="185"/>
      <c r="F2" s="185"/>
      <c r="G2" s="185"/>
      <c r="H2" s="185"/>
      <c r="I2" s="185"/>
      <c r="J2" s="185"/>
      <c r="K2" s="185"/>
      <c r="L2" s="185"/>
      <c r="M2" s="185"/>
    </row>
    <row r="3" spans="1:19" ht="15.5" x14ac:dyDescent="0.35">
      <c r="A3" s="186"/>
      <c r="B3" s="187"/>
      <c r="C3" s="140"/>
      <c r="D3" s="140"/>
      <c r="E3" s="140"/>
      <c r="F3" s="140"/>
      <c r="G3" s="140"/>
      <c r="H3" s="140"/>
      <c r="I3" s="140"/>
      <c r="J3" s="140"/>
      <c r="K3" s="140"/>
      <c r="L3" s="140"/>
      <c r="M3" s="140"/>
    </row>
    <row r="5" spans="1:19" ht="19" thickBot="1" x14ac:dyDescent="0.5">
      <c r="A5" s="141" t="s">
        <v>0</v>
      </c>
      <c r="B5" s="139"/>
      <c r="C5" s="139"/>
      <c r="D5" s="139"/>
      <c r="E5" s="139"/>
      <c r="F5" s="139"/>
      <c r="G5" s="139"/>
      <c r="H5" s="139"/>
      <c r="I5" s="139"/>
      <c r="J5" s="139"/>
      <c r="K5" s="139"/>
      <c r="L5" s="139"/>
      <c r="M5" s="139"/>
      <c r="N5" s="139" t="s">
        <v>3</v>
      </c>
      <c r="O5" s="142"/>
      <c r="P5" s="144"/>
      <c r="R5" s="157" t="s">
        <v>96</v>
      </c>
      <c r="S5" s="158"/>
    </row>
    <row r="6" spans="1:19" x14ac:dyDescent="0.35">
      <c r="A6" s="64" t="s">
        <v>4</v>
      </c>
      <c r="B6" s="65" t="s">
        <v>5</v>
      </c>
      <c r="C6" s="66"/>
      <c r="D6" s="67" t="s">
        <v>3</v>
      </c>
      <c r="E6" s="68" t="s">
        <v>6</v>
      </c>
      <c r="F6" s="67" t="s">
        <v>7</v>
      </c>
      <c r="G6" s="69"/>
      <c r="H6" s="70"/>
      <c r="I6" s="70"/>
      <c r="J6" s="70"/>
      <c r="K6" s="70"/>
      <c r="L6" s="70"/>
      <c r="M6" s="70"/>
      <c r="N6" s="137" t="s">
        <v>113</v>
      </c>
      <c r="O6" s="182"/>
      <c r="P6" s="183"/>
      <c r="R6" s="178" t="s">
        <v>98</v>
      </c>
      <c r="S6" s="179"/>
    </row>
    <row r="7" spans="1:19" x14ac:dyDescent="0.35">
      <c r="A7" s="71" t="s">
        <v>9</v>
      </c>
      <c r="B7" s="72"/>
      <c r="C7" s="73"/>
      <c r="D7" s="74"/>
      <c r="E7" s="74" t="s">
        <v>10</v>
      </c>
      <c r="F7" s="74"/>
      <c r="G7" s="75">
        <v>1980</v>
      </c>
      <c r="H7" s="74"/>
      <c r="I7" s="74"/>
      <c r="J7" s="93"/>
      <c r="K7" s="74" t="s">
        <v>11</v>
      </c>
      <c r="L7" s="74"/>
      <c r="M7" s="74"/>
      <c r="N7" s="74"/>
      <c r="O7" s="74"/>
      <c r="P7" s="76"/>
      <c r="R7" s="165" t="s">
        <v>99</v>
      </c>
      <c r="S7" s="159"/>
    </row>
    <row r="8" spans="1:19" x14ac:dyDescent="0.35">
      <c r="A8" s="71" t="s">
        <v>12</v>
      </c>
      <c r="B8" s="72"/>
      <c r="C8" s="73"/>
      <c r="D8" s="74"/>
      <c r="E8" s="74" t="s">
        <v>13</v>
      </c>
      <c r="F8" s="74"/>
      <c r="G8" s="75"/>
      <c r="H8" s="74"/>
      <c r="I8" s="74"/>
      <c r="J8" s="74"/>
      <c r="K8" s="74" t="s">
        <v>14</v>
      </c>
      <c r="L8" s="77">
        <v>4000</v>
      </c>
      <c r="M8" s="74" t="s">
        <v>15</v>
      </c>
      <c r="N8" s="74"/>
      <c r="O8" s="74"/>
      <c r="P8" s="76"/>
      <c r="R8" s="165" t="s">
        <v>100</v>
      </c>
      <c r="S8" s="159"/>
    </row>
    <row r="9" spans="1:19" x14ac:dyDescent="0.35">
      <c r="A9" s="78" t="s">
        <v>16</v>
      </c>
      <c r="B9" s="72"/>
      <c r="C9" s="73"/>
      <c r="D9" s="74"/>
      <c r="E9" s="74" t="s">
        <v>17</v>
      </c>
      <c r="F9" s="74"/>
      <c r="G9" s="75"/>
      <c r="H9" s="74"/>
      <c r="I9" s="74"/>
      <c r="J9" s="74"/>
      <c r="K9" s="74">
        <v>2016</v>
      </c>
      <c r="L9" s="77">
        <v>3000</v>
      </c>
      <c r="M9" s="74"/>
      <c r="N9" s="74"/>
      <c r="O9" s="74"/>
      <c r="P9" s="76"/>
      <c r="R9" s="159" t="s">
        <v>101</v>
      </c>
      <c r="S9" s="159" t="s">
        <v>102</v>
      </c>
    </row>
    <row r="10" spans="1:19" x14ac:dyDescent="0.35">
      <c r="A10" s="71" t="s">
        <v>18</v>
      </c>
      <c r="B10" s="72" t="s">
        <v>19</v>
      </c>
      <c r="C10" s="79"/>
      <c r="D10" s="74"/>
      <c r="E10" s="74" t="s">
        <v>20</v>
      </c>
      <c r="F10" s="74"/>
      <c r="G10" s="75">
        <v>2000</v>
      </c>
      <c r="H10" s="74"/>
      <c r="I10" s="74"/>
      <c r="J10" s="74"/>
      <c r="K10" s="74">
        <v>2017</v>
      </c>
      <c r="L10" s="77">
        <v>2000</v>
      </c>
      <c r="M10" s="74"/>
      <c r="N10" s="74"/>
      <c r="O10" s="74"/>
      <c r="P10" s="76"/>
      <c r="R10" s="159" t="s">
        <v>103</v>
      </c>
      <c r="S10" s="159" t="s">
        <v>104</v>
      </c>
    </row>
    <row r="11" spans="1:19" x14ac:dyDescent="0.35">
      <c r="A11" s="71" t="s">
        <v>21</v>
      </c>
      <c r="B11" s="80">
        <v>10</v>
      </c>
      <c r="C11" s="74"/>
      <c r="D11" s="74"/>
      <c r="E11" s="74" t="s">
        <v>22</v>
      </c>
      <c r="F11" s="74"/>
      <c r="G11" s="81">
        <v>200</v>
      </c>
      <c r="H11" s="74" t="s">
        <v>23</v>
      </c>
      <c r="I11" s="74"/>
      <c r="J11" s="74"/>
      <c r="K11" s="74">
        <v>2018</v>
      </c>
      <c r="L11" s="82">
        <v>5000</v>
      </c>
      <c r="M11" s="74"/>
      <c r="N11" s="74"/>
      <c r="O11" s="74"/>
      <c r="P11" s="76"/>
      <c r="R11" s="159" t="s">
        <v>105</v>
      </c>
      <c r="S11" s="160" t="s">
        <v>106</v>
      </c>
    </row>
    <row r="12" spans="1:19" x14ac:dyDescent="0.35">
      <c r="A12" s="71" t="s">
        <v>24</v>
      </c>
      <c r="B12" s="83">
        <v>50</v>
      </c>
      <c r="C12" s="74"/>
      <c r="D12" s="74"/>
      <c r="E12" s="84" t="s">
        <v>25</v>
      </c>
      <c r="F12" s="74"/>
      <c r="G12" s="85">
        <v>22</v>
      </c>
      <c r="H12" s="86" t="s">
        <v>26</v>
      </c>
      <c r="I12" s="74"/>
      <c r="J12" s="74"/>
      <c r="K12" s="74"/>
      <c r="L12" s="74"/>
      <c r="M12" s="74"/>
      <c r="N12" s="74"/>
      <c r="O12" s="74"/>
      <c r="P12" s="76"/>
      <c r="R12" s="161" t="s">
        <v>107</v>
      </c>
      <c r="S12" s="161" t="s">
        <v>118</v>
      </c>
    </row>
    <row r="13" spans="1:19" ht="43.5" x14ac:dyDescent="0.35">
      <c r="A13" s="87" t="s">
        <v>27</v>
      </c>
      <c r="B13" s="74"/>
      <c r="C13" s="72"/>
      <c r="D13" s="74"/>
      <c r="E13" s="74"/>
      <c r="F13" s="74"/>
      <c r="G13" s="74"/>
      <c r="H13" s="74"/>
      <c r="I13" s="74"/>
      <c r="J13" s="74"/>
      <c r="K13" s="74"/>
      <c r="L13" s="74" t="s">
        <v>28</v>
      </c>
      <c r="M13" s="74"/>
      <c r="N13" s="74"/>
      <c r="O13" s="74"/>
      <c r="P13" s="76"/>
      <c r="R13" s="166" t="s">
        <v>114</v>
      </c>
      <c r="S13" s="167" t="s">
        <v>108</v>
      </c>
    </row>
    <row r="14" spans="1:19" x14ac:dyDescent="0.35">
      <c r="A14" s="71" t="s">
        <v>29</v>
      </c>
      <c r="B14" s="88">
        <v>0.85</v>
      </c>
      <c r="C14" s="74"/>
      <c r="D14" s="74"/>
      <c r="E14" s="74"/>
      <c r="F14" s="74"/>
      <c r="G14" s="74"/>
      <c r="H14" s="74"/>
      <c r="I14" s="74"/>
      <c r="J14" s="74"/>
      <c r="K14" s="74"/>
      <c r="L14" s="74"/>
      <c r="M14" s="74"/>
      <c r="N14" s="74"/>
      <c r="O14" s="74"/>
      <c r="P14" s="76"/>
      <c r="R14" s="159" t="s">
        <v>97</v>
      </c>
      <c r="S14" s="159" t="s">
        <v>109</v>
      </c>
    </row>
    <row r="15" spans="1:19" x14ac:dyDescent="0.35">
      <c r="A15" s="87" t="s">
        <v>30</v>
      </c>
      <c r="B15" s="89" t="s">
        <v>31</v>
      </c>
      <c r="C15" s="74"/>
      <c r="D15" s="74"/>
      <c r="E15" s="90" t="s">
        <v>32</v>
      </c>
      <c r="F15" s="91"/>
      <c r="G15" s="92"/>
      <c r="H15" s="90" t="s">
        <v>33</v>
      </c>
      <c r="I15" s="93"/>
      <c r="J15" s="92"/>
      <c r="K15" s="94" t="s">
        <v>34</v>
      </c>
      <c r="L15" s="74"/>
      <c r="M15" s="74"/>
      <c r="N15" s="94" t="s">
        <v>34</v>
      </c>
      <c r="O15" s="74"/>
      <c r="P15" s="76"/>
      <c r="R15" s="162" t="s">
        <v>110</v>
      </c>
      <c r="S15" s="162" t="s">
        <v>111</v>
      </c>
    </row>
    <row r="16" spans="1:19" ht="76" x14ac:dyDescent="0.35">
      <c r="A16" s="95" t="s">
        <v>35</v>
      </c>
      <c r="B16" s="96" t="s">
        <v>36</v>
      </c>
      <c r="C16" s="97" t="s">
        <v>37</v>
      </c>
      <c r="D16" s="98" t="s">
        <v>38</v>
      </c>
      <c r="E16" s="99">
        <v>2016</v>
      </c>
      <c r="F16" s="97">
        <v>2017</v>
      </c>
      <c r="G16" s="100">
        <v>2018</v>
      </c>
      <c r="H16" s="99">
        <v>2016</v>
      </c>
      <c r="I16" s="97">
        <v>2017</v>
      </c>
      <c r="J16" s="100">
        <v>2018</v>
      </c>
      <c r="K16" s="101" t="s">
        <v>39</v>
      </c>
      <c r="L16" s="102" t="s">
        <v>40</v>
      </c>
      <c r="M16" s="102" t="s">
        <v>41</v>
      </c>
      <c r="N16" s="101" t="s">
        <v>42</v>
      </c>
      <c r="O16" s="103" t="s">
        <v>43</v>
      </c>
      <c r="P16" s="104" t="s">
        <v>44</v>
      </c>
      <c r="R16" s="163" t="s">
        <v>112</v>
      </c>
      <c r="S16" s="164"/>
    </row>
    <row r="17" spans="1:18" x14ac:dyDescent="0.35">
      <c r="A17" s="105" t="s">
        <v>45</v>
      </c>
      <c r="B17" s="106"/>
      <c r="C17" s="72"/>
      <c r="D17" s="107">
        <v>0.6</v>
      </c>
      <c r="E17" s="108">
        <v>100</v>
      </c>
      <c r="F17" s="108">
        <v>200</v>
      </c>
      <c r="G17" s="108">
        <v>300</v>
      </c>
      <c r="H17" s="176">
        <f t="shared" ref="H17:H22" si="0">IF($L$9&gt;0,(E17*D17*$L$8/$L$9)+(100%-D17)*E17,0)</f>
        <v>120</v>
      </c>
      <c r="I17" s="176">
        <f t="shared" ref="I17:I22" si="1">IF($L$10&gt;0,(F17*D17*$L$8/$L$10)+(100%-D17)*F17,0)</f>
        <v>320</v>
      </c>
      <c r="J17" s="176">
        <f t="shared" ref="J17:J22" si="2">IF($L$11&gt;0,(G17*D17*$L$8/$L$11)+(100%-D17)*G17,0)</f>
        <v>264</v>
      </c>
      <c r="K17" s="172">
        <f t="shared" ref="K17:K22" si="3">SUM(H17:J17)/3</f>
        <v>234.66666666666666</v>
      </c>
      <c r="L17" s="110">
        <v>2</v>
      </c>
      <c r="M17" s="111"/>
      <c r="N17" s="168">
        <f>L17</f>
        <v>2</v>
      </c>
      <c r="O17" s="169">
        <f>IF(N17 &gt; 0,+K17/N17,0)</f>
        <v>117.33333333333333</v>
      </c>
      <c r="P17" s="114"/>
    </row>
    <row r="18" spans="1:18" x14ac:dyDescent="0.35">
      <c r="A18" s="105" t="s">
        <v>46</v>
      </c>
      <c r="B18" s="106"/>
      <c r="C18" s="72"/>
      <c r="D18" s="107">
        <v>0.9</v>
      </c>
      <c r="E18" s="108">
        <v>100</v>
      </c>
      <c r="F18" s="108">
        <v>200</v>
      </c>
      <c r="G18" s="108">
        <v>300</v>
      </c>
      <c r="H18" s="176">
        <f t="shared" si="0"/>
        <v>130</v>
      </c>
      <c r="I18" s="176">
        <f t="shared" si="1"/>
        <v>380</v>
      </c>
      <c r="J18" s="176">
        <f t="shared" si="2"/>
        <v>246</v>
      </c>
      <c r="K18" s="172">
        <f t="shared" si="3"/>
        <v>252</v>
      </c>
      <c r="L18" s="115">
        <v>2</v>
      </c>
      <c r="M18" s="115"/>
      <c r="N18" s="168">
        <f t="shared" ref="N18:N22" si="4">L18</f>
        <v>2</v>
      </c>
      <c r="O18" s="169">
        <f t="shared" ref="O18:O22" si="5">IF(N18 &gt; 0,+K18/N18,0)</f>
        <v>126</v>
      </c>
      <c r="P18" s="116"/>
      <c r="R18" t="s">
        <v>116</v>
      </c>
    </row>
    <row r="19" spans="1:18" x14ac:dyDescent="0.35">
      <c r="A19" s="105" t="s">
        <v>47</v>
      </c>
      <c r="B19" s="106"/>
      <c r="C19" s="72"/>
      <c r="D19" s="107">
        <v>0.9</v>
      </c>
      <c r="E19" s="108">
        <v>100</v>
      </c>
      <c r="F19" s="108">
        <v>200</v>
      </c>
      <c r="G19" s="108">
        <v>300</v>
      </c>
      <c r="H19" s="176">
        <f t="shared" si="0"/>
        <v>130</v>
      </c>
      <c r="I19" s="176">
        <f t="shared" si="1"/>
        <v>380</v>
      </c>
      <c r="J19" s="176">
        <f t="shared" si="2"/>
        <v>246</v>
      </c>
      <c r="K19" s="172">
        <f t="shared" si="3"/>
        <v>252</v>
      </c>
      <c r="L19" s="115">
        <v>2</v>
      </c>
      <c r="M19" s="115"/>
      <c r="N19" s="168">
        <f>L19</f>
        <v>2</v>
      </c>
      <c r="O19" s="169">
        <f t="shared" si="5"/>
        <v>126</v>
      </c>
      <c r="P19" s="116"/>
      <c r="R19" s="177" t="s">
        <v>117</v>
      </c>
    </row>
    <row r="20" spans="1:18" x14ac:dyDescent="0.35">
      <c r="A20" s="105" t="s">
        <v>48</v>
      </c>
      <c r="B20" s="117"/>
      <c r="C20" s="72"/>
      <c r="D20" s="118">
        <v>0</v>
      </c>
      <c r="E20" s="108">
        <v>100</v>
      </c>
      <c r="F20" s="108">
        <v>200</v>
      </c>
      <c r="G20" s="108">
        <v>300</v>
      </c>
      <c r="H20" s="176">
        <f t="shared" si="0"/>
        <v>100</v>
      </c>
      <c r="I20" s="176">
        <f t="shared" si="1"/>
        <v>200</v>
      </c>
      <c r="J20" s="176">
        <f t="shared" si="2"/>
        <v>300</v>
      </c>
      <c r="K20" s="172">
        <f t="shared" si="3"/>
        <v>200</v>
      </c>
      <c r="L20" s="115">
        <v>2</v>
      </c>
      <c r="M20" s="115"/>
      <c r="N20" s="168">
        <f t="shared" si="4"/>
        <v>2</v>
      </c>
      <c r="O20" s="169">
        <f t="shared" si="5"/>
        <v>100</v>
      </c>
      <c r="P20" s="116"/>
      <c r="R20" s="177" t="s">
        <v>119</v>
      </c>
    </row>
    <row r="21" spans="1:18" x14ac:dyDescent="0.35">
      <c r="A21" s="105" t="s">
        <v>49</v>
      </c>
      <c r="B21" s="74" t="s">
        <v>50</v>
      </c>
      <c r="C21" s="84" t="str">
        <f>B15</f>
        <v>kWh</v>
      </c>
      <c r="D21" s="119">
        <v>0.9</v>
      </c>
      <c r="E21" s="108">
        <v>100</v>
      </c>
      <c r="F21" s="108">
        <v>200</v>
      </c>
      <c r="G21" s="108">
        <v>300</v>
      </c>
      <c r="H21" s="176">
        <f t="shared" si="0"/>
        <v>130</v>
      </c>
      <c r="I21" s="176">
        <f t="shared" si="1"/>
        <v>380</v>
      </c>
      <c r="J21" s="176">
        <f t="shared" si="2"/>
        <v>246</v>
      </c>
      <c r="K21" s="172">
        <f t="shared" si="3"/>
        <v>252</v>
      </c>
      <c r="L21" s="115">
        <v>2</v>
      </c>
      <c r="M21" s="115"/>
      <c r="N21" s="168">
        <f t="shared" si="4"/>
        <v>2</v>
      </c>
      <c r="O21" s="169">
        <f t="shared" si="5"/>
        <v>126</v>
      </c>
      <c r="P21" s="116"/>
    </row>
    <row r="22" spans="1:18" ht="15" thickBot="1" x14ac:dyDescent="0.4">
      <c r="A22" s="120" t="s">
        <v>51</v>
      </c>
      <c r="B22" s="72"/>
      <c r="C22" s="72"/>
      <c r="D22" s="118">
        <v>0.9</v>
      </c>
      <c r="E22" s="108">
        <v>100</v>
      </c>
      <c r="F22" s="108">
        <v>200</v>
      </c>
      <c r="G22" s="108">
        <v>300</v>
      </c>
      <c r="H22" s="176">
        <f t="shared" si="0"/>
        <v>130</v>
      </c>
      <c r="I22" s="176">
        <f t="shared" si="1"/>
        <v>380</v>
      </c>
      <c r="J22" s="176">
        <f t="shared" si="2"/>
        <v>246</v>
      </c>
      <c r="K22" s="172">
        <f t="shared" si="3"/>
        <v>252</v>
      </c>
      <c r="L22" s="115">
        <v>2</v>
      </c>
      <c r="M22" s="115"/>
      <c r="N22" s="168">
        <f t="shared" si="4"/>
        <v>2</v>
      </c>
      <c r="O22" s="169">
        <f t="shared" si="5"/>
        <v>126</v>
      </c>
      <c r="P22" s="116"/>
    </row>
    <row r="23" spans="1:18" ht="15" thickBot="1" x14ac:dyDescent="0.4">
      <c r="A23" s="121" t="s">
        <v>52</v>
      </c>
      <c r="B23" s="70"/>
      <c r="C23" s="70"/>
      <c r="D23" s="70"/>
      <c r="E23" s="173">
        <f>IF($B15="kWh",SUM(E17:E22),E17+K18+K19+E20+(E21*10)+E22)</f>
        <v>600</v>
      </c>
      <c r="F23" s="173">
        <f>IF($B15="kWh",SUM(F17:F22),F17+L18+L19+F20+(F21*10)+F22)</f>
        <v>1200</v>
      </c>
      <c r="G23" s="173">
        <f>IF($B15="kWh",SUM(G17:G22),G17+N18+N19+G20+(G21*10)+G22)</f>
        <v>1800</v>
      </c>
      <c r="H23" s="173">
        <f t="shared" ref="H23:M23" si="6">SUM(H17:H22)</f>
        <v>740</v>
      </c>
      <c r="I23" s="173">
        <f t="shared" si="6"/>
        <v>2040</v>
      </c>
      <c r="J23" s="173">
        <f t="shared" si="6"/>
        <v>1548</v>
      </c>
      <c r="K23" s="173">
        <f t="shared" si="6"/>
        <v>1442.6666666666665</v>
      </c>
      <c r="L23" s="173">
        <f>SUM(L17:L22)</f>
        <v>12</v>
      </c>
      <c r="M23" s="173">
        <f t="shared" si="6"/>
        <v>0</v>
      </c>
      <c r="N23" s="123" t="s">
        <v>53</v>
      </c>
      <c r="O23" s="170">
        <f>IF(G11 &gt; 0,+K23/G11,0)</f>
        <v>7.2133333333333329</v>
      </c>
      <c r="P23" s="125">
        <v>0</v>
      </c>
    </row>
    <row r="24" spans="1:18" ht="15" thickBot="1" x14ac:dyDescent="0.4">
      <c r="A24" s="126" t="s">
        <v>54</v>
      </c>
      <c r="B24" s="127"/>
      <c r="C24" s="127"/>
      <c r="D24" s="127"/>
      <c r="E24" s="175">
        <f>IF($B15="kWh",E17+E18+E19+E20+E21*$B14+E22,E17+E18+E19+E20+(E21*10*$B14)+E22)</f>
        <v>585</v>
      </c>
      <c r="F24" s="175">
        <f>IF($B15="kWh",F17+F18+F19+F20+F21*$B14+F22,F17+F18+F19+F20+(F21*10*$B14)+F22)</f>
        <v>1170</v>
      </c>
      <c r="G24" s="175">
        <f>IF($B15="kWh",G17+G18+G19+G20+G21*$B14+G22,G17+G18+G19+G20+(G21*10*$B14)+G22)</f>
        <v>1755</v>
      </c>
      <c r="H24" s="174">
        <f>+H17+H18+H19+H20+H21*$B14+H22</f>
        <v>720.5</v>
      </c>
      <c r="I24" s="174">
        <f>+I17+I18+I19+I20+I21*$B14+I22</f>
        <v>1983</v>
      </c>
      <c r="J24" s="174">
        <f>+J17+J18+J19+J20+J21*$B14+J22</f>
        <v>1511.1</v>
      </c>
      <c r="K24" s="174">
        <f>+K17+K18+K19+K20+K21*$B14+K22</f>
        <v>1404.8666666666666</v>
      </c>
      <c r="L24" s="143">
        <f>L23</f>
        <v>12</v>
      </c>
      <c r="M24" s="130"/>
      <c r="N24" s="131" t="s">
        <v>55</v>
      </c>
      <c r="O24" s="171">
        <f>IF(G11 &gt; 0,+K24/G11,0)</f>
        <v>7.0243333333333329</v>
      </c>
      <c r="P24" s="133">
        <v>0</v>
      </c>
    </row>
    <row r="25" spans="1:18" x14ac:dyDescent="0.35">
      <c r="A25" s="180" t="s">
        <v>56</v>
      </c>
      <c r="B25" s="181"/>
      <c r="C25" s="181"/>
      <c r="D25" s="181"/>
      <c r="E25" s="134"/>
      <c r="F25" s="134"/>
      <c r="G25" s="134"/>
      <c r="H25" s="134"/>
      <c r="I25" s="134"/>
      <c r="J25" s="134"/>
      <c r="K25" s="134"/>
      <c r="L25" s="134"/>
      <c r="M25" s="134"/>
      <c r="N25" s="135"/>
      <c r="O25" s="135"/>
      <c r="P25" s="136"/>
    </row>
    <row r="27" spans="1:18" ht="16" thickBot="1" x14ac:dyDescent="0.4">
      <c r="A27" s="141" t="s">
        <v>0</v>
      </c>
      <c r="B27" s="139"/>
      <c r="C27" s="139"/>
      <c r="D27" s="139"/>
      <c r="E27" s="139"/>
      <c r="F27" s="139"/>
      <c r="G27" s="139"/>
      <c r="H27" s="139"/>
      <c r="I27" s="139"/>
      <c r="J27" s="139"/>
      <c r="K27" s="139"/>
      <c r="L27" s="139"/>
      <c r="M27" s="139"/>
      <c r="N27" s="139" t="s">
        <v>3</v>
      </c>
      <c r="O27" s="142"/>
    </row>
    <row r="28" spans="1:18" x14ac:dyDescent="0.35">
      <c r="A28" s="64" t="s">
        <v>4</v>
      </c>
      <c r="B28" s="65"/>
      <c r="C28" s="66"/>
      <c r="D28" s="67" t="s">
        <v>3</v>
      </c>
      <c r="E28" s="68"/>
      <c r="F28" s="67" t="s">
        <v>7</v>
      </c>
      <c r="G28" s="69"/>
      <c r="H28" s="70"/>
      <c r="I28" s="70"/>
      <c r="J28" s="70"/>
      <c r="K28" s="70"/>
      <c r="L28" s="70"/>
      <c r="M28" s="70"/>
      <c r="N28" s="137" t="s">
        <v>8</v>
      </c>
      <c r="O28" s="182"/>
      <c r="P28" s="183"/>
    </row>
    <row r="29" spans="1:18" x14ac:dyDescent="0.35">
      <c r="A29" s="71" t="s">
        <v>9</v>
      </c>
      <c r="B29" s="72"/>
      <c r="C29" s="73"/>
      <c r="D29" s="74"/>
      <c r="E29" s="74" t="s">
        <v>10</v>
      </c>
      <c r="F29" s="74"/>
      <c r="G29" s="75"/>
      <c r="H29" s="74"/>
      <c r="I29" s="74"/>
      <c r="J29" s="93"/>
      <c r="K29" s="74" t="s">
        <v>11</v>
      </c>
      <c r="L29" s="74"/>
      <c r="M29" s="74"/>
      <c r="N29" s="74"/>
      <c r="O29" s="74"/>
      <c r="P29" s="76"/>
    </row>
    <row r="30" spans="1:18" x14ac:dyDescent="0.35">
      <c r="A30" s="71" t="s">
        <v>12</v>
      </c>
      <c r="B30" s="72"/>
      <c r="C30" s="73"/>
      <c r="D30" s="74"/>
      <c r="E30" s="74" t="s">
        <v>13</v>
      </c>
      <c r="F30" s="74"/>
      <c r="G30" s="75"/>
      <c r="H30" s="74"/>
      <c r="I30" s="74"/>
      <c r="J30" s="74"/>
      <c r="K30" s="74" t="s">
        <v>14</v>
      </c>
      <c r="L30" s="77"/>
      <c r="M30" s="74" t="s">
        <v>15</v>
      </c>
      <c r="N30" s="74"/>
      <c r="O30" s="74"/>
      <c r="P30" s="76"/>
    </row>
    <row r="31" spans="1:18" x14ac:dyDescent="0.35">
      <c r="A31" s="78" t="s">
        <v>16</v>
      </c>
      <c r="B31" s="72"/>
      <c r="C31" s="73"/>
      <c r="D31" s="74"/>
      <c r="E31" s="74" t="s">
        <v>17</v>
      </c>
      <c r="F31" s="74"/>
      <c r="G31" s="75"/>
      <c r="H31" s="74"/>
      <c r="I31" s="74"/>
      <c r="J31" s="74"/>
      <c r="K31" s="74">
        <v>2016</v>
      </c>
      <c r="L31" s="77"/>
      <c r="M31" s="74"/>
      <c r="N31" s="74"/>
      <c r="O31" s="74"/>
      <c r="P31" s="76"/>
    </row>
    <row r="32" spans="1:18" x14ac:dyDescent="0.35">
      <c r="A32" s="71" t="s">
        <v>18</v>
      </c>
      <c r="B32" s="72"/>
      <c r="C32" s="79"/>
      <c r="D32" s="74"/>
      <c r="E32" s="74" t="s">
        <v>20</v>
      </c>
      <c r="F32" s="74"/>
      <c r="G32" s="75"/>
      <c r="H32" s="74"/>
      <c r="I32" s="74"/>
      <c r="J32" s="74"/>
      <c r="K32" s="74">
        <v>2017</v>
      </c>
      <c r="L32" s="77"/>
      <c r="M32" s="74"/>
      <c r="N32" s="74"/>
      <c r="O32" s="74"/>
      <c r="P32" s="76"/>
    </row>
    <row r="33" spans="1:16" x14ac:dyDescent="0.35">
      <c r="A33" s="71" t="s">
        <v>21</v>
      </c>
      <c r="B33" s="80"/>
      <c r="C33" s="74"/>
      <c r="D33" s="74"/>
      <c r="E33" s="74" t="s">
        <v>22</v>
      </c>
      <c r="F33" s="74"/>
      <c r="G33" s="81"/>
      <c r="H33" s="74" t="s">
        <v>23</v>
      </c>
      <c r="I33" s="74"/>
      <c r="J33" s="74"/>
      <c r="K33" s="74">
        <v>2018</v>
      </c>
      <c r="L33" s="82"/>
      <c r="M33" s="74"/>
      <c r="N33" s="74"/>
      <c r="O33" s="74"/>
      <c r="P33" s="76"/>
    </row>
    <row r="34" spans="1:16" x14ac:dyDescent="0.35">
      <c r="A34" s="71" t="s">
        <v>24</v>
      </c>
      <c r="B34" s="83"/>
      <c r="C34" s="74"/>
      <c r="D34" s="74"/>
      <c r="E34" s="84" t="s">
        <v>25</v>
      </c>
      <c r="F34" s="74"/>
      <c r="G34" s="85"/>
      <c r="H34" s="86" t="s">
        <v>26</v>
      </c>
      <c r="I34" s="74"/>
      <c r="J34" s="74"/>
      <c r="K34" s="74"/>
      <c r="L34" s="74"/>
      <c r="M34" s="74"/>
      <c r="N34" s="74"/>
      <c r="O34" s="74"/>
      <c r="P34" s="76"/>
    </row>
    <row r="35" spans="1:16" x14ac:dyDescent="0.35">
      <c r="A35" s="87" t="s">
        <v>27</v>
      </c>
      <c r="B35" s="74"/>
      <c r="C35" s="72"/>
      <c r="D35" s="74"/>
      <c r="E35" s="74"/>
      <c r="F35" s="74"/>
      <c r="G35" s="74"/>
      <c r="H35" s="74"/>
      <c r="I35" s="74"/>
      <c r="J35" s="74"/>
      <c r="K35" s="74"/>
      <c r="L35" s="74" t="s">
        <v>28</v>
      </c>
      <c r="M35" s="74"/>
      <c r="N35" s="74"/>
      <c r="O35" s="74"/>
      <c r="P35" s="76"/>
    </row>
    <row r="36" spans="1:16" x14ac:dyDescent="0.35">
      <c r="A36" s="71" t="s">
        <v>29</v>
      </c>
      <c r="B36" s="88">
        <v>0.85</v>
      </c>
      <c r="C36" s="74"/>
      <c r="D36" s="74"/>
      <c r="E36" s="74"/>
      <c r="F36" s="74"/>
      <c r="G36" s="74"/>
      <c r="H36" s="74"/>
      <c r="I36" s="74"/>
      <c r="J36" s="74"/>
      <c r="K36" s="74"/>
      <c r="L36" s="74"/>
      <c r="M36" s="74"/>
      <c r="N36" s="74"/>
      <c r="O36" s="74"/>
      <c r="P36" s="76"/>
    </row>
    <row r="37" spans="1:16" x14ac:dyDescent="0.35">
      <c r="A37" s="87" t="s">
        <v>30</v>
      </c>
      <c r="B37" s="89" t="s">
        <v>31</v>
      </c>
      <c r="C37" s="74"/>
      <c r="D37" s="74"/>
      <c r="E37" s="90" t="s">
        <v>32</v>
      </c>
      <c r="F37" s="91"/>
      <c r="G37" s="92"/>
      <c r="H37" s="90" t="s">
        <v>33</v>
      </c>
      <c r="I37" s="93"/>
      <c r="J37" s="92"/>
      <c r="K37" s="94" t="s">
        <v>34</v>
      </c>
      <c r="L37" s="74"/>
      <c r="M37" s="74"/>
      <c r="N37" s="94" t="s">
        <v>34</v>
      </c>
      <c r="O37" s="74"/>
      <c r="P37" s="76"/>
    </row>
    <row r="38" spans="1:16" ht="76" x14ac:dyDescent="0.35">
      <c r="A38" s="95" t="s">
        <v>35</v>
      </c>
      <c r="B38" s="96" t="s">
        <v>36</v>
      </c>
      <c r="C38" s="97" t="s">
        <v>37</v>
      </c>
      <c r="D38" s="98" t="s">
        <v>38</v>
      </c>
      <c r="E38" s="99">
        <v>2016</v>
      </c>
      <c r="F38" s="97">
        <v>2017</v>
      </c>
      <c r="G38" s="100">
        <v>2018</v>
      </c>
      <c r="H38" s="99">
        <v>2016</v>
      </c>
      <c r="I38" s="97">
        <v>2017</v>
      </c>
      <c r="J38" s="100">
        <v>2018</v>
      </c>
      <c r="K38" s="101" t="s">
        <v>39</v>
      </c>
      <c r="L38" s="102" t="s">
        <v>40</v>
      </c>
      <c r="M38" s="102" t="s">
        <v>41</v>
      </c>
      <c r="N38" s="101" t="s">
        <v>42</v>
      </c>
      <c r="O38" s="103" t="s">
        <v>43</v>
      </c>
      <c r="P38" s="104" t="s">
        <v>44</v>
      </c>
    </row>
    <row r="39" spans="1:16" x14ac:dyDescent="0.35">
      <c r="A39" s="105" t="s">
        <v>45</v>
      </c>
      <c r="B39" s="106"/>
      <c r="C39" s="72"/>
      <c r="D39" s="107">
        <v>0.6</v>
      </c>
      <c r="E39" s="108">
        <v>0</v>
      </c>
      <c r="F39" s="108">
        <v>0</v>
      </c>
      <c r="G39" s="108">
        <v>0</v>
      </c>
      <c r="H39" s="1">
        <f t="shared" ref="H39:H44" si="7">IF($L$9&gt;0,(E39*D39*$L$8/$L$9)+(100%-D39)*E39,0)</f>
        <v>0</v>
      </c>
      <c r="I39" s="1">
        <f t="shared" ref="I39:I44" si="8">IF($L$10&gt;0,(F39*D39*$L$8/$L$10)+(100%-D39)*F39,0)</f>
        <v>0</v>
      </c>
      <c r="J39" s="1">
        <f t="shared" ref="J39:J44" si="9">IF($L$11&gt;0,(G39*D39*$L$8/$L$11)+(100%-D39)*G39,0)</f>
        <v>0</v>
      </c>
      <c r="K39" s="109">
        <f t="shared" ref="K39:K44" si="10">SUM(H39:J39)/3</f>
        <v>0</v>
      </c>
      <c r="L39" s="110">
        <v>0</v>
      </c>
      <c r="M39" s="111"/>
      <c r="N39" s="112">
        <f>L39</f>
        <v>0</v>
      </c>
      <c r="O39" s="113">
        <f>IF(N39 &gt; 0,+K39/N39,0)</f>
        <v>0</v>
      </c>
      <c r="P39" s="114"/>
    </row>
    <row r="40" spans="1:16" x14ac:dyDescent="0.35">
      <c r="A40" s="105" t="s">
        <v>46</v>
      </c>
      <c r="B40" s="106"/>
      <c r="C40" s="72"/>
      <c r="D40" s="107">
        <v>0.9</v>
      </c>
      <c r="E40" s="108">
        <v>0</v>
      </c>
      <c r="F40" s="108">
        <v>0</v>
      </c>
      <c r="G40" s="108">
        <v>0</v>
      </c>
      <c r="H40" s="1">
        <f t="shared" si="7"/>
        <v>0</v>
      </c>
      <c r="I40" s="1">
        <f t="shared" si="8"/>
        <v>0</v>
      </c>
      <c r="J40" s="1">
        <f t="shared" si="9"/>
        <v>0</v>
      </c>
      <c r="K40" s="109">
        <f t="shared" si="10"/>
        <v>0</v>
      </c>
      <c r="L40" s="115">
        <v>0</v>
      </c>
      <c r="M40" s="115"/>
      <c r="N40" s="112">
        <f t="shared" ref="N40" si="11">L40</f>
        <v>0</v>
      </c>
      <c r="O40" s="113">
        <f t="shared" ref="O40:O44" si="12">IF(N40 &gt; 0,+K40/N40,0)</f>
        <v>0</v>
      </c>
      <c r="P40" s="116"/>
    </row>
    <row r="41" spans="1:16" x14ac:dyDescent="0.35">
      <c r="A41" s="105" t="s">
        <v>47</v>
      </c>
      <c r="B41" s="106"/>
      <c r="C41" s="72"/>
      <c r="D41" s="107">
        <v>0.9</v>
      </c>
      <c r="E41" s="108">
        <v>0</v>
      </c>
      <c r="F41" s="108">
        <v>0</v>
      </c>
      <c r="G41" s="108">
        <v>0</v>
      </c>
      <c r="H41" s="1">
        <f t="shared" si="7"/>
        <v>0</v>
      </c>
      <c r="I41" s="1">
        <f t="shared" si="8"/>
        <v>0</v>
      </c>
      <c r="J41" s="1">
        <f t="shared" si="9"/>
        <v>0</v>
      </c>
      <c r="K41" s="109">
        <f t="shared" si="10"/>
        <v>0</v>
      </c>
      <c r="L41" s="115">
        <v>0</v>
      </c>
      <c r="M41" s="115"/>
      <c r="N41" s="112">
        <f>L41</f>
        <v>0</v>
      </c>
      <c r="O41" s="113">
        <f t="shared" si="12"/>
        <v>0</v>
      </c>
      <c r="P41" s="116"/>
    </row>
    <row r="42" spans="1:16" x14ac:dyDescent="0.35">
      <c r="A42" s="105" t="s">
        <v>48</v>
      </c>
      <c r="B42" s="117"/>
      <c r="C42" s="72"/>
      <c r="D42" s="118">
        <v>0</v>
      </c>
      <c r="E42" s="108">
        <v>0</v>
      </c>
      <c r="F42" s="108">
        <v>0</v>
      </c>
      <c r="G42" s="108">
        <v>0</v>
      </c>
      <c r="H42" s="1">
        <f t="shared" si="7"/>
        <v>0</v>
      </c>
      <c r="I42" s="1">
        <f t="shared" si="8"/>
        <v>0</v>
      </c>
      <c r="J42" s="1">
        <f t="shared" si="9"/>
        <v>0</v>
      </c>
      <c r="K42" s="109">
        <f t="shared" si="10"/>
        <v>0</v>
      </c>
      <c r="L42" s="115">
        <v>0</v>
      </c>
      <c r="M42" s="115"/>
      <c r="N42" s="112">
        <f t="shared" ref="N42:N44" si="13">L42</f>
        <v>0</v>
      </c>
      <c r="O42" s="113">
        <f t="shared" si="12"/>
        <v>0</v>
      </c>
      <c r="P42" s="116"/>
    </row>
    <row r="43" spans="1:16" x14ac:dyDescent="0.35">
      <c r="A43" s="105" t="s">
        <v>49</v>
      </c>
      <c r="B43" s="74" t="s">
        <v>50</v>
      </c>
      <c r="C43" s="84" t="str">
        <f>B37</f>
        <v>kWh</v>
      </c>
      <c r="D43" s="119">
        <v>0.9</v>
      </c>
      <c r="E43" s="108">
        <v>0</v>
      </c>
      <c r="F43" s="108">
        <v>0</v>
      </c>
      <c r="G43" s="108">
        <v>0</v>
      </c>
      <c r="H43" s="1">
        <f t="shared" si="7"/>
        <v>0</v>
      </c>
      <c r="I43" s="1">
        <f t="shared" si="8"/>
        <v>0</v>
      </c>
      <c r="J43" s="1">
        <f t="shared" si="9"/>
        <v>0</v>
      </c>
      <c r="K43" s="109">
        <f t="shared" si="10"/>
        <v>0</v>
      </c>
      <c r="L43" s="115">
        <v>0</v>
      </c>
      <c r="M43" s="115"/>
      <c r="N43" s="112">
        <f t="shared" si="13"/>
        <v>0</v>
      </c>
      <c r="O43" s="113">
        <f t="shared" si="12"/>
        <v>0</v>
      </c>
      <c r="P43" s="116"/>
    </row>
    <row r="44" spans="1:16" ht="15" thickBot="1" x14ac:dyDescent="0.4">
      <c r="A44" s="120" t="s">
        <v>51</v>
      </c>
      <c r="B44" s="72"/>
      <c r="C44" s="72"/>
      <c r="D44" s="118">
        <v>0.9</v>
      </c>
      <c r="E44" s="108">
        <v>0</v>
      </c>
      <c r="F44" s="108">
        <v>0</v>
      </c>
      <c r="G44" s="108">
        <v>0</v>
      </c>
      <c r="H44" s="1">
        <f t="shared" si="7"/>
        <v>0</v>
      </c>
      <c r="I44" s="1">
        <f t="shared" si="8"/>
        <v>0</v>
      </c>
      <c r="J44" s="1">
        <f t="shared" si="9"/>
        <v>0</v>
      </c>
      <c r="K44" s="109">
        <f t="shared" si="10"/>
        <v>0</v>
      </c>
      <c r="L44" s="115">
        <v>0</v>
      </c>
      <c r="M44" s="115"/>
      <c r="N44" s="112">
        <f t="shared" si="13"/>
        <v>0</v>
      </c>
      <c r="O44" s="113">
        <f t="shared" si="12"/>
        <v>0</v>
      </c>
      <c r="P44" s="116"/>
    </row>
    <row r="45" spans="1:16" ht="15" thickBot="1" x14ac:dyDescent="0.4">
      <c r="A45" s="121" t="s">
        <v>52</v>
      </c>
      <c r="B45" s="70"/>
      <c r="C45" s="70"/>
      <c r="D45" s="70"/>
      <c r="E45" s="122">
        <f>IF($B37="kWh",SUM(E39:E44),E39+K40+K41+E42+(E43*10)+E44)</f>
        <v>0</v>
      </c>
      <c r="F45" s="122">
        <f>IF($B37="kWh",SUM(F39:F44),F39+L40+L41+F42+(F43*10)+F44)</f>
        <v>0</v>
      </c>
      <c r="G45" s="122">
        <f>IF($B37="kWh",SUM(G39:G44),G39+N40+N41+G42+(G43*10)+G44)</f>
        <v>0</v>
      </c>
      <c r="H45" s="122">
        <f t="shared" ref="H45:K45" si="14">SUM(H39:H44)</f>
        <v>0</v>
      </c>
      <c r="I45" s="122">
        <f t="shared" si="14"/>
        <v>0</v>
      </c>
      <c r="J45" s="122">
        <f t="shared" si="14"/>
        <v>0</v>
      </c>
      <c r="K45" s="122">
        <f t="shared" si="14"/>
        <v>0</v>
      </c>
      <c r="L45" s="122">
        <f>SUM(L39:L44)</f>
        <v>0</v>
      </c>
      <c r="M45" s="122">
        <f t="shared" ref="M45" si="15">SUM(M39:M44)</f>
        <v>0</v>
      </c>
      <c r="N45" s="123" t="s">
        <v>53</v>
      </c>
      <c r="O45" s="124">
        <f>IF(G33 &gt; 0,+K45/G33,0)</f>
        <v>0</v>
      </c>
      <c r="P45" s="125">
        <v>0</v>
      </c>
    </row>
    <row r="46" spans="1:16" ht="15" thickBot="1" x14ac:dyDescent="0.4">
      <c r="A46" s="126" t="s">
        <v>54</v>
      </c>
      <c r="B46" s="127"/>
      <c r="C46" s="127"/>
      <c r="D46" s="127"/>
      <c r="E46" s="128">
        <f>IF($B37="kWh",E39+E40+E41+E42+E43*$B36+E44,E39+E40+E41+E42+(E43*10*$B36)+E44)</f>
        <v>0</v>
      </c>
      <c r="F46" s="128">
        <f>IF($B37="kWh",F39+F40+F41+F42+F43*$B36+F44,F39+F40+F41+F42+(F43*10*$B36)+F44)</f>
        <v>0</v>
      </c>
      <c r="G46" s="128">
        <f>IF($B37="kWh",G39+G40+G41+G42+G43*$B36+G44,G39+G40+G41+G42+(G43*10*$B36)+G44)</f>
        <v>0</v>
      </c>
      <c r="H46" s="129">
        <f>+H39+H40+H41+H42+H43*$B36+H44</f>
        <v>0</v>
      </c>
      <c r="I46" s="129">
        <f>+I39+I40+I41+I42+I43*$B36+I44</f>
        <v>0</v>
      </c>
      <c r="J46" s="129">
        <f>+J39+J40+J41+J42+J43*$B36+J44</f>
        <v>0</v>
      </c>
      <c r="K46" s="129">
        <f>+K39+K40+K41+K42+K43*$B36+K44</f>
        <v>0</v>
      </c>
      <c r="L46" s="143">
        <f>L45</f>
        <v>0</v>
      </c>
      <c r="M46" s="130"/>
      <c r="N46" s="131" t="s">
        <v>55</v>
      </c>
      <c r="O46" s="132">
        <f>IF(G33 &gt; 0,+K46/G33,0)</f>
        <v>0</v>
      </c>
      <c r="P46" s="133">
        <v>0</v>
      </c>
    </row>
    <row r="47" spans="1:16" x14ac:dyDescent="0.35">
      <c r="A47" s="180" t="s">
        <v>56</v>
      </c>
      <c r="B47" s="181"/>
      <c r="C47" s="181"/>
      <c r="D47" s="181"/>
      <c r="E47" s="134"/>
      <c r="F47" s="134"/>
      <c r="G47" s="134"/>
      <c r="H47" s="134"/>
      <c r="I47" s="134"/>
      <c r="J47" s="134"/>
      <c r="K47" s="134"/>
      <c r="L47" s="134"/>
      <c r="M47" s="134"/>
      <c r="N47" s="135"/>
      <c r="O47" s="135"/>
      <c r="P47" s="136"/>
    </row>
    <row r="49" spans="1:16" ht="16" thickBot="1" x14ac:dyDescent="0.4">
      <c r="A49" s="141" t="s">
        <v>0</v>
      </c>
      <c r="B49" s="139"/>
      <c r="C49" s="139"/>
      <c r="D49" s="139"/>
      <c r="E49" s="139"/>
      <c r="F49" s="139"/>
      <c r="G49" s="139"/>
      <c r="H49" s="139"/>
      <c r="I49" s="139"/>
      <c r="J49" s="139"/>
      <c r="K49" s="139"/>
      <c r="L49" s="139"/>
      <c r="M49" s="139"/>
      <c r="N49" s="139" t="s">
        <v>3</v>
      </c>
      <c r="O49" s="142"/>
    </row>
    <row r="50" spans="1:16" x14ac:dyDescent="0.35">
      <c r="A50" s="64" t="s">
        <v>4</v>
      </c>
      <c r="B50" s="65"/>
      <c r="C50" s="66"/>
      <c r="D50" s="67" t="s">
        <v>3</v>
      </c>
      <c r="E50" s="68"/>
      <c r="F50" s="67" t="s">
        <v>7</v>
      </c>
      <c r="G50" s="69"/>
      <c r="H50" s="70"/>
      <c r="I50" s="70"/>
      <c r="J50" s="70"/>
      <c r="K50" s="70"/>
      <c r="L50" s="70"/>
      <c r="M50" s="70"/>
      <c r="N50" s="137" t="s">
        <v>8</v>
      </c>
      <c r="O50" s="182"/>
      <c r="P50" s="183"/>
    </row>
    <row r="51" spans="1:16" x14ac:dyDescent="0.35">
      <c r="A51" s="71" t="s">
        <v>9</v>
      </c>
      <c r="B51" s="72"/>
      <c r="C51" s="73"/>
      <c r="D51" s="74"/>
      <c r="E51" s="74" t="s">
        <v>10</v>
      </c>
      <c r="F51" s="74"/>
      <c r="G51" s="75"/>
      <c r="H51" s="74"/>
      <c r="I51" s="74"/>
      <c r="J51" s="93"/>
      <c r="K51" s="74" t="s">
        <v>11</v>
      </c>
      <c r="L51" s="74"/>
      <c r="M51" s="74"/>
      <c r="N51" s="74"/>
      <c r="O51" s="74"/>
      <c r="P51" s="76"/>
    </row>
    <row r="52" spans="1:16" x14ac:dyDescent="0.35">
      <c r="A52" s="71" t="s">
        <v>12</v>
      </c>
      <c r="B52" s="72"/>
      <c r="C52" s="73"/>
      <c r="D52" s="74"/>
      <c r="E52" s="74" t="s">
        <v>13</v>
      </c>
      <c r="F52" s="74"/>
      <c r="G52" s="75"/>
      <c r="H52" s="74"/>
      <c r="I52" s="74"/>
      <c r="J52" s="74"/>
      <c r="K52" s="74" t="s">
        <v>14</v>
      </c>
      <c r="L52" s="77"/>
      <c r="M52" s="74" t="s">
        <v>15</v>
      </c>
      <c r="N52" s="74"/>
      <c r="O52" s="74"/>
      <c r="P52" s="76"/>
    </row>
    <row r="53" spans="1:16" x14ac:dyDescent="0.35">
      <c r="A53" s="78" t="s">
        <v>16</v>
      </c>
      <c r="B53" s="72"/>
      <c r="C53" s="73"/>
      <c r="D53" s="74"/>
      <c r="E53" s="74" t="s">
        <v>17</v>
      </c>
      <c r="F53" s="74"/>
      <c r="G53" s="75"/>
      <c r="H53" s="74"/>
      <c r="I53" s="74"/>
      <c r="J53" s="74"/>
      <c r="K53" s="74">
        <v>2016</v>
      </c>
      <c r="L53" s="77"/>
      <c r="M53" s="74"/>
      <c r="N53" s="74"/>
      <c r="O53" s="74"/>
      <c r="P53" s="76"/>
    </row>
    <row r="54" spans="1:16" x14ac:dyDescent="0.35">
      <c r="A54" s="71" t="s">
        <v>18</v>
      </c>
      <c r="B54" s="72"/>
      <c r="C54" s="79"/>
      <c r="D54" s="74"/>
      <c r="E54" s="74" t="s">
        <v>20</v>
      </c>
      <c r="F54" s="74"/>
      <c r="G54" s="75"/>
      <c r="H54" s="74"/>
      <c r="I54" s="74"/>
      <c r="J54" s="74"/>
      <c r="K54" s="74">
        <v>2017</v>
      </c>
      <c r="L54" s="77"/>
      <c r="M54" s="74"/>
      <c r="N54" s="74"/>
      <c r="O54" s="74"/>
      <c r="P54" s="76"/>
    </row>
    <row r="55" spans="1:16" x14ac:dyDescent="0.35">
      <c r="A55" s="71" t="s">
        <v>21</v>
      </c>
      <c r="B55" s="80"/>
      <c r="C55" s="74"/>
      <c r="D55" s="74"/>
      <c r="E55" s="74" t="s">
        <v>22</v>
      </c>
      <c r="F55" s="74"/>
      <c r="G55" s="81"/>
      <c r="H55" s="74" t="s">
        <v>23</v>
      </c>
      <c r="I55" s="74"/>
      <c r="J55" s="74"/>
      <c r="K55" s="74">
        <v>2018</v>
      </c>
      <c r="L55" s="82"/>
      <c r="M55" s="74"/>
      <c r="N55" s="74"/>
      <c r="O55" s="74"/>
      <c r="P55" s="76"/>
    </row>
    <row r="56" spans="1:16" x14ac:dyDescent="0.35">
      <c r="A56" s="71" t="s">
        <v>24</v>
      </c>
      <c r="B56" s="83"/>
      <c r="C56" s="74"/>
      <c r="D56" s="74"/>
      <c r="E56" s="84" t="s">
        <v>25</v>
      </c>
      <c r="F56" s="74"/>
      <c r="G56" s="85"/>
      <c r="H56" s="86" t="s">
        <v>26</v>
      </c>
      <c r="I56" s="74"/>
      <c r="J56" s="74"/>
      <c r="K56" s="74"/>
      <c r="L56" s="74"/>
      <c r="M56" s="74"/>
      <c r="N56" s="74"/>
      <c r="O56" s="74"/>
      <c r="P56" s="76"/>
    </row>
    <row r="57" spans="1:16" x14ac:dyDescent="0.35">
      <c r="A57" s="87" t="s">
        <v>27</v>
      </c>
      <c r="B57" s="74"/>
      <c r="C57" s="72"/>
      <c r="D57" s="74"/>
      <c r="E57" s="74"/>
      <c r="F57" s="74"/>
      <c r="G57" s="74"/>
      <c r="H57" s="74"/>
      <c r="I57" s="74"/>
      <c r="J57" s="74"/>
      <c r="K57" s="74"/>
      <c r="L57" s="74" t="s">
        <v>28</v>
      </c>
      <c r="M57" s="74"/>
      <c r="N57" s="74"/>
      <c r="O57" s="74"/>
      <c r="P57" s="76"/>
    </row>
    <row r="58" spans="1:16" x14ac:dyDescent="0.35">
      <c r="A58" s="71" t="s">
        <v>29</v>
      </c>
      <c r="B58" s="88">
        <v>0.85</v>
      </c>
      <c r="C58" s="74"/>
      <c r="D58" s="74"/>
      <c r="E58" s="74"/>
      <c r="F58" s="74"/>
      <c r="G58" s="74"/>
      <c r="H58" s="74"/>
      <c r="I58" s="74"/>
      <c r="J58" s="74"/>
      <c r="K58" s="74"/>
      <c r="L58" s="74"/>
      <c r="M58" s="74"/>
      <c r="N58" s="74"/>
      <c r="O58" s="74"/>
      <c r="P58" s="76"/>
    </row>
    <row r="59" spans="1:16" x14ac:dyDescent="0.35">
      <c r="A59" s="87" t="s">
        <v>30</v>
      </c>
      <c r="B59" s="89" t="s">
        <v>31</v>
      </c>
      <c r="C59" s="74"/>
      <c r="D59" s="74"/>
      <c r="E59" s="90" t="s">
        <v>32</v>
      </c>
      <c r="F59" s="91"/>
      <c r="G59" s="92"/>
      <c r="H59" s="90" t="s">
        <v>33</v>
      </c>
      <c r="I59" s="93"/>
      <c r="J59" s="92"/>
      <c r="K59" s="94" t="s">
        <v>34</v>
      </c>
      <c r="L59" s="74"/>
      <c r="M59" s="74"/>
      <c r="N59" s="94" t="s">
        <v>34</v>
      </c>
      <c r="O59" s="74"/>
      <c r="P59" s="76"/>
    </row>
    <row r="60" spans="1:16" ht="76" x14ac:dyDescent="0.35">
      <c r="A60" s="95" t="s">
        <v>35</v>
      </c>
      <c r="B60" s="96" t="s">
        <v>36</v>
      </c>
      <c r="C60" s="97" t="s">
        <v>37</v>
      </c>
      <c r="D60" s="98" t="s">
        <v>38</v>
      </c>
      <c r="E60" s="99">
        <v>2016</v>
      </c>
      <c r="F60" s="97">
        <v>2017</v>
      </c>
      <c r="G60" s="100">
        <v>2018</v>
      </c>
      <c r="H60" s="99">
        <v>2016</v>
      </c>
      <c r="I60" s="97">
        <v>2017</v>
      </c>
      <c r="J60" s="100">
        <v>2018</v>
      </c>
      <c r="K60" s="101" t="s">
        <v>39</v>
      </c>
      <c r="L60" s="102" t="s">
        <v>40</v>
      </c>
      <c r="M60" s="102" t="s">
        <v>41</v>
      </c>
      <c r="N60" s="101" t="s">
        <v>42</v>
      </c>
      <c r="O60" s="103" t="s">
        <v>43</v>
      </c>
      <c r="P60" s="104" t="s">
        <v>44</v>
      </c>
    </row>
    <row r="61" spans="1:16" x14ac:dyDescent="0.35">
      <c r="A61" s="105" t="s">
        <v>45</v>
      </c>
      <c r="B61" s="106"/>
      <c r="C61" s="72"/>
      <c r="D61" s="107">
        <v>0.6</v>
      </c>
      <c r="E61" s="108">
        <v>0</v>
      </c>
      <c r="F61" s="108">
        <v>0</v>
      </c>
      <c r="G61" s="108">
        <v>0</v>
      </c>
      <c r="H61" s="1">
        <f t="shared" ref="H61:H66" si="16">IF($L$9&gt;0,(E61*D61*$L$8/$L$9)+(100%-D61)*E61,0)</f>
        <v>0</v>
      </c>
      <c r="I61" s="1">
        <f t="shared" ref="I61:I66" si="17">IF($L$10&gt;0,(F61*D61*$L$8/$L$10)+(100%-D61)*F61,0)</f>
        <v>0</v>
      </c>
      <c r="J61" s="1">
        <f t="shared" ref="J61:J66" si="18">IF($L$11&gt;0,(G61*D61*$L$8/$L$11)+(100%-D61)*G61,0)</f>
        <v>0</v>
      </c>
      <c r="K61" s="109">
        <f t="shared" ref="K61:K66" si="19">SUM(H61:J61)/3</f>
        <v>0</v>
      </c>
      <c r="L61" s="110">
        <v>0</v>
      </c>
      <c r="M61" s="111"/>
      <c r="N61" s="112">
        <f>L61</f>
        <v>0</v>
      </c>
      <c r="O61" s="113">
        <f>IF(N61 &gt; 0,+K61/N61,0)</f>
        <v>0</v>
      </c>
      <c r="P61" s="114"/>
    </row>
    <row r="62" spans="1:16" x14ac:dyDescent="0.35">
      <c r="A62" s="105" t="s">
        <v>46</v>
      </c>
      <c r="B62" s="106"/>
      <c r="C62" s="72"/>
      <c r="D62" s="107">
        <v>0.9</v>
      </c>
      <c r="E62" s="108">
        <v>0</v>
      </c>
      <c r="F62" s="108">
        <v>0</v>
      </c>
      <c r="G62" s="108">
        <v>0</v>
      </c>
      <c r="H62" s="1">
        <f t="shared" si="16"/>
        <v>0</v>
      </c>
      <c r="I62" s="1">
        <f t="shared" si="17"/>
        <v>0</v>
      </c>
      <c r="J62" s="1">
        <f t="shared" si="18"/>
        <v>0</v>
      </c>
      <c r="K62" s="109">
        <f t="shared" si="19"/>
        <v>0</v>
      </c>
      <c r="L62" s="115">
        <v>0</v>
      </c>
      <c r="M62" s="115"/>
      <c r="N62" s="112">
        <f t="shared" ref="N62" si="20">L62</f>
        <v>0</v>
      </c>
      <c r="O62" s="113">
        <f t="shared" ref="O62:O66" si="21">IF(N62 &gt; 0,+K62/N62,0)</f>
        <v>0</v>
      </c>
      <c r="P62" s="116"/>
    </row>
    <row r="63" spans="1:16" x14ac:dyDescent="0.35">
      <c r="A63" s="105" t="s">
        <v>47</v>
      </c>
      <c r="B63" s="106"/>
      <c r="C63" s="72"/>
      <c r="D63" s="107">
        <v>0.9</v>
      </c>
      <c r="E63" s="108">
        <v>0</v>
      </c>
      <c r="F63" s="108">
        <v>0</v>
      </c>
      <c r="G63" s="108">
        <v>0</v>
      </c>
      <c r="H63" s="1">
        <f t="shared" si="16"/>
        <v>0</v>
      </c>
      <c r="I63" s="1">
        <f t="shared" si="17"/>
        <v>0</v>
      </c>
      <c r="J63" s="1">
        <f t="shared" si="18"/>
        <v>0</v>
      </c>
      <c r="K63" s="109">
        <f t="shared" si="19"/>
        <v>0</v>
      </c>
      <c r="L63" s="115">
        <v>0</v>
      </c>
      <c r="M63" s="115"/>
      <c r="N63" s="112">
        <f>L63</f>
        <v>0</v>
      </c>
      <c r="O63" s="113">
        <f t="shared" si="21"/>
        <v>0</v>
      </c>
      <c r="P63" s="116"/>
    </row>
    <row r="64" spans="1:16" x14ac:dyDescent="0.35">
      <c r="A64" s="105" t="s">
        <v>48</v>
      </c>
      <c r="B64" s="117"/>
      <c r="C64" s="72"/>
      <c r="D64" s="118">
        <v>0</v>
      </c>
      <c r="E64" s="108">
        <v>0</v>
      </c>
      <c r="F64" s="108">
        <v>0</v>
      </c>
      <c r="G64" s="108">
        <v>0</v>
      </c>
      <c r="H64" s="1">
        <f t="shared" si="16"/>
        <v>0</v>
      </c>
      <c r="I64" s="1">
        <f t="shared" si="17"/>
        <v>0</v>
      </c>
      <c r="J64" s="1">
        <f t="shared" si="18"/>
        <v>0</v>
      </c>
      <c r="K64" s="109">
        <f t="shared" si="19"/>
        <v>0</v>
      </c>
      <c r="L64" s="115">
        <v>0</v>
      </c>
      <c r="M64" s="115"/>
      <c r="N64" s="112">
        <f t="shared" ref="N64:N66" si="22">L64</f>
        <v>0</v>
      </c>
      <c r="O64" s="113">
        <f t="shared" si="21"/>
        <v>0</v>
      </c>
      <c r="P64" s="116"/>
    </row>
    <row r="65" spans="1:16" x14ac:dyDescent="0.35">
      <c r="A65" s="105" t="s">
        <v>49</v>
      </c>
      <c r="B65" s="74" t="s">
        <v>50</v>
      </c>
      <c r="C65" s="84" t="str">
        <f>B59</f>
        <v>kWh</v>
      </c>
      <c r="D65" s="119">
        <v>0.9</v>
      </c>
      <c r="E65" s="108">
        <v>0</v>
      </c>
      <c r="F65" s="108">
        <v>0</v>
      </c>
      <c r="G65" s="108">
        <v>0</v>
      </c>
      <c r="H65" s="1">
        <f t="shared" si="16"/>
        <v>0</v>
      </c>
      <c r="I65" s="1">
        <f t="shared" si="17"/>
        <v>0</v>
      </c>
      <c r="J65" s="1">
        <f t="shared" si="18"/>
        <v>0</v>
      </c>
      <c r="K65" s="109">
        <f t="shared" si="19"/>
        <v>0</v>
      </c>
      <c r="L65" s="115">
        <v>0</v>
      </c>
      <c r="M65" s="115"/>
      <c r="N65" s="112">
        <f t="shared" si="22"/>
        <v>0</v>
      </c>
      <c r="O65" s="113">
        <f t="shared" si="21"/>
        <v>0</v>
      </c>
      <c r="P65" s="116"/>
    </row>
    <row r="66" spans="1:16" ht="15" thickBot="1" x14ac:dyDescent="0.4">
      <c r="A66" s="120" t="s">
        <v>51</v>
      </c>
      <c r="B66" s="72"/>
      <c r="C66" s="72"/>
      <c r="D66" s="118">
        <v>0.9</v>
      </c>
      <c r="E66" s="108">
        <v>0</v>
      </c>
      <c r="F66" s="108">
        <v>0</v>
      </c>
      <c r="G66" s="108">
        <v>0</v>
      </c>
      <c r="H66" s="1">
        <f t="shared" si="16"/>
        <v>0</v>
      </c>
      <c r="I66" s="1">
        <f t="shared" si="17"/>
        <v>0</v>
      </c>
      <c r="J66" s="1">
        <f t="shared" si="18"/>
        <v>0</v>
      </c>
      <c r="K66" s="109">
        <f t="shared" si="19"/>
        <v>0</v>
      </c>
      <c r="L66" s="115">
        <v>0</v>
      </c>
      <c r="M66" s="115"/>
      <c r="N66" s="112">
        <f t="shared" si="22"/>
        <v>0</v>
      </c>
      <c r="O66" s="113">
        <f t="shared" si="21"/>
        <v>0</v>
      </c>
      <c r="P66" s="116"/>
    </row>
    <row r="67" spans="1:16" ht="15" thickBot="1" x14ac:dyDescent="0.4">
      <c r="A67" s="121" t="s">
        <v>52</v>
      </c>
      <c r="B67" s="70"/>
      <c r="C67" s="70"/>
      <c r="D67" s="70"/>
      <c r="E67" s="122">
        <f>IF($B59="kWh",SUM(E61:E66),E61+K62+K63+E64+(E65*10)+E66)</f>
        <v>0</v>
      </c>
      <c r="F67" s="122">
        <f>IF($B59="kWh",SUM(F61:F66),F61+L62+L63+F64+(F65*10)+F66)</f>
        <v>0</v>
      </c>
      <c r="G67" s="122">
        <f>IF($B59="kWh",SUM(G61:G66),G61+N62+N63+G64+(G65*10)+G66)</f>
        <v>0</v>
      </c>
      <c r="H67" s="122">
        <f t="shared" ref="H67:K67" si="23">SUM(H61:H66)</f>
        <v>0</v>
      </c>
      <c r="I67" s="122">
        <f t="shared" si="23"/>
        <v>0</v>
      </c>
      <c r="J67" s="122">
        <f t="shared" si="23"/>
        <v>0</v>
      </c>
      <c r="K67" s="122">
        <f t="shared" si="23"/>
        <v>0</v>
      </c>
      <c r="L67" s="122">
        <f>SUM(L61:L66)</f>
        <v>0</v>
      </c>
      <c r="M67" s="122">
        <f t="shared" ref="M67" si="24">SUM(M61:M66)</f>
        <v>0</v>
      </c>
      <c r="N67" s="123" t="s">
        <v>53</v>
      </c>
      <c r="O67" s="124">
        <f>IF(G55 &gt; 0,+K67/G55,0)</f>
        <v>0</v>
      </c>
      <c r="P67" s="125">
        <v>0</v>
      </c>
    </row>
    <row r="68" spans="1:16" ht="15" thickBot="1" x14ac:dyDescent="0.4">
      <c r="A68" s="126" t="s">
        <v>54</v>
      </c>
      <c r="B68" s="127"/>
      <c r="C68" s="127"/>
      <c r="D68" s="127"/>
      <c r="E68" s="128">
        <f>IF($B59="kWh",E61+E62+E63+E64+E65*$B58+E66,E61+E62+E63+E64+(E65*10*$B58)+E66)</f>
        <v>0</v>
      </c>
      <c r="F68" s="128">
        <f>IF($B59="kWh",F61+F62+F63+F64+F65*$B58+F66,F61+F62+F63+F64+(F65*10*$B58)+F66)</f>
        <v>0</v>
      </c>
      <c r="G68" s="128">
        <f>IF($B59="kWh",G61+G62+G63+G64+G65*$B58+G66,G61+G62+G63+G64+(G65*10*$B58)+G66)</f>
        <v>0</v>
      </c>
      <c r="H68" s="129">
        <f>+H61+H62+H63+H64+H65*$B58+H66</f>
        <v>0</v>
      </c>
      <c r="I68" s="129">
        <f>+I61+I62+I63+I64+I65*$B58+I66</f>
        <v>0</v>
      </c>
      <c r="J68" s="129">
        <f>+J61+J62+J63+J64+J65*$B58+J66</f>
        <v>0</v>
      </c>
      <c r="K68" s="129">
        <f>+K61+K62+K63+K64+K65*$B58+K66</f>
        <v>0</v>
      </c>
      <c r="L68" s="143">
        <f>L67</f>
        <v>0</v>
      </c>
      <c r="M68" s="130"/>
      <c r="N68" s="131" t="s">
        <v>55</v>
      </c>
      <c r="O68" s="132">
        <f>IF(G55 &gt; 0,+K68/G55,0)</f>
        <v>0</v>
      </c>
      <c r="P68" s="133">
        <v>0</v>
      </c>
    </row>
    <row r="69" spans="1:16" x14ac:dyDescent="0.35">
      <c r="A69" s="180" t="s">
        <v>56</v>
      </c>
      <c r="B69" s="181"/>
      <c r="C69" s="181"/>
      <c r="D69" s="181"/>
      <c r="E69" s="134"/>
      <c r="F69" s="134"/>
      <c r="G69" s="134"/>
      <c r="H69" s="134"/>
      <c r="I69" s="134"/>
      <c r="J69" s="134"/>
      <c r="K69" s="134"/>
      <c r="L69" s="134"/>
      <c r="M69" s="134"/>
      <c r="N69" s="135"/>
      <c r="O69" s="135"/>
      <c r="P69" s="136"/>
    </row>
    <row r="71" spans="1:16" ht="16" thickBot="1" x14ac:dyDescent="0.4">
      <c r="A71" s="141" t="s">
        <v>0</v>
      </c>
      <c r="B71" s="139"/>
      <c r="C71" s="139"/>
      <c r="D71" s="139"/>
      <c r="E71" s="139"/>
      <c r="F71" s="139"/>
      <c r="G71" s="139"/>
      <c r="H71" s="139"/>
      <c r="I71" s="139"/>
      <c r="J71" s="139"/>
      <c r="K71" s="139"/>
      <c r="L71" s="139"/>
      <c r="M71" s="139"/>
      <c r="N71" s="139" t="s">
        <v>3</v>
      </c>
      <c r="O71" s="142"/>
    </row>
    <row r="72" spans="1:16" x14ac:dyDescent="0.35">
      <c r="A72" s="64" t="s">
        <v>4</v>
      </c>
      <c r="B72" s="65"/>
      <c r="C72" s="66"/>
      <c r="D72" s="67" t="s">
        <v>3</v>
      </c>
      <c r="E72" s="68"/>
      <c r="F72" s="67" t="s">
        <v>7</v>
      </c>
      <c r="G72" s="69"/>
      <c r="H72" s="70"/>
      <c r="I72" s="70"/>
      <c r="J72" s="70"/>
      <c r="K72" s="70"/>
      <c r="L72" s="70"/>
      <c r="M72" s="70"/>
      <c r="N72" s="137" t="s">
        <v>8</v>
      </c>
      <c r="O72" s="182"/>
      <c r="P72" s="183"/>
    </row>
    <row r="73" spans="1:16" x14ac:dyDescent="0.35">
      <c r="A73" s="71" t="s">
        <v>9</v>
      </c>
      <c r="B73" s="72"/>
      <c r="C73" s="73"/>
      <c r="D73" s="74"/>
      <c r="E73" s="74" t="s">
        <v>10</v>
      </c>
      <c r="F73" s="74"/>
      <c r="G73" s="75"/>
      <c r="H73" s="74"/>
      <c r="I73" s="74"/>
      <c r="J73" s="93"/>
      <c r="K73" s="74" t="s">
        <v>11</v>
      </c>
      <c r="L73" s="74"/>
      <c r="M73" s="74"/>
      <c r="N73" s="74"/>
      <c r="O73" s="74"/>
      <c r="P73" s="76"/>
    </row>
    <row r="74" spans="1:16" x14ac:dyDescent="0.35">
      <c r="A74" s="71" t="s">
        <v>12</v>
      </c>
      <c r="B74" s="72"/>
      <c r="C74" s="73"/>
      <c r="D74" s="74"/>
      <c r="E74" s="74" t="s">
        <v>13</v>
      </c>
      <c r="F74" s="74"/>
      <c r="G74" s="75"/>
      <c r="H74" s="74"/>
      <c r="I74" s="74"/>
      <c r="J74" s="74"/>
      <c r="K74" s="74" t="s">
        <v>14</v>
      </c>
      <c r="L74" s="77"/>
      <c r="M74" s="74" t="s">
        <v>15</v>
      </c>
      <c r="N74" s="74"/>
      <c r="O74" s="74"/>
      <c r="P74" s="76"/>
    </row>
    <row r="75" spans="1:16" x14ac:dyDescent="0.35">
      <c r="A75" s="78" t="s">
        <v>16</v>
      </c>
      <c r="B75" s="72"/>
      <c r="C75" s="73"/>
      <c r="D75" s="74"/>
      <c r="E75" s="74" t="s">
        <v>17</v>
      </c>
      <c r="F75" s="74"/>
      <c r="G75" s="75"/>
      <c r="H75" s="74"/>
      <c r="I75" s="74"/>
      <c r="J75" s="74"/>
      <c r="K75" s="74">
        <v>2016</v>
      </c>
      <c r="L75" s="77"/>
      <c r="M75" s="74"/>
      <c r="N75" s="74"/>
      <c r="O75" s="74"/>
      <c r="P75" s="76"/>
    </row>
    <row r="76" spans="1:16" x14ac:dyDescent="0.35">
      <c r="A76" s="71" t="s">
        <v>18</v>
      </c>
      <c r="B76" s="72"/>
      <c r="C76" s="79"/>
      <c r="D76" s="74"/>
      <c r="E76" s="74" t="s">
        <v>20</v>
      </c>
      <c r="F76" s="74"/>
      <c r="G76" s="75"/>
      <c r="H76" s="74"/>
      <c r="I76" s="74"/>
      <c r="J76" s="74"/>
      <c r="K76" s="74">
        <v>2017</v>
      </c>
      <c r="L76" s="77"/>
      <c r="M76" s="74"/>
      <c r="N76" s="74"/>
      <c r="O76" s="74"/>
      <c r="P76" s="76"/>
    </row>
    <row r="77" spans="1:16" x14ac:dyDescent="0.35">
      <c r="A77" s="71" t="s">
        <v>21</v>
      </c>
      <c r="B77" s="80"/>
      <c r="C77" s="74"/>
      <c r="D77" s="74"/>
      <c r="E77" s="74" t="s">
        <v>22</v>
      </c>
      <c r="F77" s="74"/>
      <c r="G77" s="81"/>
      <c r="H77" s="74" t="s">
        <v>23</v>
      </c>
      <c r="I77" s="74"/>
      <c r="J77" s="74"/>
      <c r="K77" s="74">
        <v>2018</v>
      </c>
      <c r="L77" s="82"/>
      <c r="M77" s="74"/>
      <c r="N77" s="74"/>
      <c r="O77" s="74"/>
      <c r="P77" s="76"/>
    </row>
    <row r="78" spans="1:16" x14ac:dyDescent="0.35">
      <c r="A78" s="71" t="s">
        <v>24</v>
      </c>
      <c r="B78" s="83"/>
      <c r="C78" s="74"/>
      <c r="D78" s="74"/>
      <c r="E78" s="84" t="s">
        <v>25</v>
      </c>
      <c r="F78" s="74"/>
      <c r="G78" s="85"/>
      <c r="H78" s="86" t="s">
        <v>26</v>
      </c>
      <c r="I78" s="74"/>
      <c r="J78" s="74"/>
      <c r="K78" s="74"/>
      <c r="L78" s="74"/>
      <c r="M78" s="74"/>
      <c r="N78" s="74"/>
      <c r="O78" s="74"/>
      <c r="P78" s="76"/>
    </row>
    <row r="79" spans="1:16" x14ac:dyDescent="0.35">
      <c r="A79" s="87" t="s">
        <v>27</v>
      </c>
      <c r="B79" s="74"/>
      <c r="C79" s="72"/>
      <c r="D79" s="74"/>
      <c r="E79" s="74"/>
      <c r="F79" s="74"/>
      <c r="G79" s="74"/>
      <c r="H79" s="74"/>
      <c r="I79" s="74"/>
      <c r="J79" s="74"/>
      <c r="K79" s="74"/>
      <c r="L79" s="74" t="s">
        <v>28</v>
      </c>
      <c r="M79" s="74"/>
      <c r="N79" s="74"/>
      <c r="O79" s="74"/>
      <c r="P79" s="76"/>
    </row>
    <row r="80" spans="1:16" x14ac:dyDescent="0.35">
      <c r="A80" s="71" t="s">
        <v>29</v>
      </c>
      <c r="B80" s="88">
        <v>0.85</v>
      </c>
      <c r="C80" s="74"/>
      <c r="D80" s="74"/>
      <c r="E80" s="74"/>
      <c r="F80" s="74"/>
      <c r="G80" s="74"/>
      <c r="H80" s="74"/>
      <c r="I80" s="74"/>
      <c r="J80" s="74"/>
      <c r="K80" s="74"/>
      <c r="L80" s="74"/>
      <c r="M80" s="74"/>
      <c r="N80" s="74"/>
      <c r="O80" s="74"/>
      <c r="P80" s="76"/>
    </row>
    <row r="81" spans="1:16" x14ac:dyDescent="0.35">
      <c r="A81" s="87" t="s">
        <v>30</v>
      </c>
      <c r="B81" s="89" t="s">
        <v>31</v>
      </c>
      <c r="C81" s="74"/>
      <c r="D81" s="74"/>
      <c r="E81" s="90" t="s">
        <v>32</v>
      </c>
      <c r="F81" s="91"/>
      <c r="G81" s="92"/>
      <c r="H81" s="90" t="s">
        <v>33</v>
      </c>
      <c r="I81" s="93"/>
      <c r="J81" s="92"/>
      <c r="K81" s="94" t="s">
        <v>34</v>
      </c>
      <c r="L81" s="74"/>
      <c r="M81" s="74"/>
      <c r="N81" s="94" t="s">
        <v>34</v>
      </c>
      <c r="O81" s="74"/>
      <c r="P81" s="76"/>
    </row>
    <row r="82" spans="1:16" ht="76" x14ac:dyDescent="0.35">
      <c r="A82" s="95" t="s">
        <v>35</v>
      </c>
      <c r="B82" s="96" t="s">
        <v>36</v>
      </c>
      <c r="C82" s="97" t="s">
        <v>37</v>
      </c>
      <c r="D82" s="98" t="s">
        <v>38</v>
      </c>
      <c r="E82" s="99">
        <v>2016</v>
      </c>
      <c r="F82" s="97">
        <v>2017</v>
      </c>
      <c r="G82" s="100">
        <v>2018</v>
      </c>
      <c r="H82" s="99">
        <v>2016</v>
      </c>
      <c r="I82" s="97">
        <v>2017</v>
      </c>
      <c r="J82" s="100">
        <v>2018</v>
      </c>
      <c r="K82" s="101" t="s">
        <v>39</v>
      </c>
      <c r="L82" s="102" t="s">
        <v>40</v>
      </c>
      <c r="M82" s="102" t="s">
        <v>41</v>
      </c>
      <c r="N82" s="101" t="s">
        <v>42</v>
      </c>
      <c r="O82" s="103" t="s">
        <v>43</v>
      </c>
      <c r="P82" s="104" t="s">
        <v>44</v>
      </c>
    </row>
    <row r="83" spans="1:16" x14ac:dyDescent="0.35">
      <c r="A83" s="105" t="s">
        <v>45</v>
      </c>
      <c r="B83" s="106"/>
      <c r="C83" s="72"/>
      <c r="D83" s="107">
        <v>0.6</v>
      </c>
      <c r="E83" s="108">
        <v>0</v>
      </c>
      <c r="F83" s="108">
        <v>0</v>
      </c>
      <c r="G83" s="108">
        <v>0</v>
      </c>
      <c r="H83" s="1">
        <f t="shared" ref="H83:H88" si="25">IF($L$9&gt;0,(E83*D83*$L$8/$L$9)+(100%-D83)*E83,0)</f>
        <v>0</v>
      </c>
      <c r="I83" s="1">
        <f t="shared" ref="I83:I88" si="26">IF($L$10&gt;0,(F83*D83*$L$8/$L$10)+(100%-D83)*F83,0)</f>
        <v>0</v>
      </c>
      <c r="J83" s="1">
        <f t="shared" ref="J83:J88" si="27">IF($L$11&gt;0,(G83*D83*$L$8/$L$11)+(100%-D83)*G83,0)</f>
        <v>0</v>
      </c>
      <c r="K83" s="109">
        <f t="shared" ref="K83:K88" si="28">SUM(H83:J83)/3</f>
        <v>0</v>
      </c>
      <c r="L83" s="110">
        <v>0</v>
      </c>
      <c r="M83" s="111"/>
      <c r="N83" s="112">
        <f>L83</f>
        <v>0</v>
      </c>
      <c r="O83" s="113">
        <f>IF(N83 &gt; 0,+K83/N83,0)</f>
        <v>0</v>
      </c>
      <c r="P83" s="114"/>
    </row>
    <row r="84" spans="1:16" x14ac:dyDescent="0.35">
      <c r="A84" s="105" t="s">
        <v>46</v>
      </c>
      <c r="B84" s="106"/>
      <c r="C84" s="72"/>
      <c r="D84" s="107">
        <v>0.9</v>
      </c>
      <c r="E84" s="108">
        <v>0</v>
      </c>
      <c r="F84" s="108">
        <v>0</v>
      </c>
      <c r="G84" s="108">
        <v>0</v>
      </c>
      <c r="H84" s="1">
        <f t="shared" si="25"/>
        <v>0</v>
      </c>
      <c r="I84" s="1">
        <f t="shared" si="26"/>
        <v>0</v>
      </c>
      <c r="J84" s="1">
        <f t="shared" si="27"/>
        <v>0</v>
      </c>
      <c r="K84" s="109">
        <f t="shared" si="28"/>
        <v>0</v>
      </c>
      <c r="L84" s="115">
        <v>0</v>
      </c>
      <c r="M84" s="115"/>
      <c r="N84" s="112">
        <f t="shared" ref="N84" si="29">L84</f>
        <v>0</v>
      </c>
      <c r="O84" s="113">
        <f t="shared" ref="O84:O88" si="30">IF(N84 &gt; 0,+K84/N84,0)</f>
        <v>0</v>
      </c>
      <c r="P84" s="116"/>
    </row>
    <row r="85" spans="1:16" x14ac:dyDescent="0.35">
      <c r="A85" s="105" t="s">
        <v>47</v>
      </c>
      <c r="B85" s="106"/>
      <c r="C85" s="72"/>
      <c r="D85" s="107">
        <v>0.9</v>
      </c>
      <c r="E85" s="108">
        <v>0</v>
      </c>
      <c r="F85" s="108">
        <v>0</v>
      </c>
      <c r="G85" s="108">
        <v>0</v>
      </c>
      <c r="H85" s="1">
        <f t="shared" si="25"/>
        <v>0</v>
      </c>
      <c r="I85" s="1">
        <f t="shared" si="26"/>
        <v>0</v>
      </c>
      <c r="J85" s="1">
        <f t="shared" si="27"/>
        <v>0</v>
      </c>
      <c r="K85" s="109">
        <f t="shared" si="28"/>
        <v>0</v>
      </c>
      <c r="L85" s="115">
        <v>0</v>
      </c>
      <c r="M85" s="115"/>
      <c r="N85" s="112">
        <f>L85</f>
        <v>0</v>
      </c>
      <c r="O85" s="113">
        <f t="shared" si="30"/>
        <v>0</v>
      </c>
      <c r="P85" s="116"/>
    </row>
    <row r="86" spans="1:16" x14ac:dyDescent="0.35">
      <c r="A86" s="105" t="s">
        <v>48</v>
      </c>
      <c r="B86" s="117"/>
      <c r="C86" s="72"/>
      <c r="D86" s="118">
        <v>0</v>
      </c>
      <c r="E86" s="108">
        <v>0</v>
      </c>
      <c r="F86" s="108">
        <v>0</v>
      </c>
      <c r="G86" s="108">
        <v>0</v>
      </c>
      <c r="H86" s="1">
        <f t="shared" si="25"/>
        <v>0</v>
      </c>
      <c r="I86" s="1">
        <f t="shared" si="26"/>
        <v>0</v>
      </c>
      <c r="J86" s="1">
        <f t="shared" si="27"/>
        <v>0</v>
      </c>
      <c r="K86" s="109">
        <f t="shared" si="28"/>
        <v>0</v>
      </c>
      <c r="L86" s="115">
        <v>0</v>
      </c>
      <c r="M86" s="115"/>
      <c r="N86" s="112">
        <f t="shared" ref="N86:N88" si="31">L86</f>
        <v>0</v>
      </c>
      <c r="O86" s="113">
        <f t="shared" si="30"/>
        <v>0</v>
      </c>
      <c r="P86" s="116"/>
    </row>
    <row r="87" spans="1:16" x14ac:dyDescent="0.35">
      <c r="A87" s="105" t="s">
        <v>49</v>
      </c>
      <c r="B87" s="74" t="s">
        <v>50</v>
      </c>
      <c r="C87" s="84" t="str">
        <f>B81</f>
        <v>kWh</v>
      </c>
      <c r="D87" s="119">
        <v>0.9</v>
      </c>
      <c r="E87" s="108">
        <v>0</v>
      </c>
      <c r="F87" s="108">
        <v>0</v>
      </c>
      <c r="G87" s="108">
        <v>0</v>
      </c>
      <c r="H87" s="1">
        <f t="shared" si="25"/>
        <v>0</v>
      </c>
      <c r="I87" s="1">
        <f t="shared" si="26"/>
        <v>0</v>
      </c>
      <c r="J87" s="1">
        <f t="shared" si="27"/>
        <v>0</v>
      </c>
      <c r="K87" s="109">
        <f t="shared" si="28"/>
        <v>0</v>
      </c>
      <c r="L87" s="115">
        <v>0</v>
      </c>
      <c r="M87" s="115"/>
      <c r="N87" s="112">
        <f t="shared" si="31"/>
        <v>0</v>
      </c>
      <c r="O87" s="113">
        <f t="shared" si="30"/>
        <v>0</v>
      </c>
      <c r="P87" s="116"/>
    </row>
    <row r="88" spans="1:16" ht="15" thickBot="1" x14ac:dyDescent="0.4">
      <c r="A88" s="120" t="s">
        <v>51</v>
      </c>
      <c r="B88" s="72"/>
      <c r="C88" s="72"/>
      <c r="D88" s="118">
        <v>0.9</v>
      </c>
      <c r="E88" s="108">
        <v>0</v>
      </c>
      <c r="F88" s="108">
        <v>0</v>
      </c>
      <c r="G88" s="108">
        <v>0</v>
      </c>
      <c r="H88" s="1">
        <f t="shared" si="25"/>
        <v>0</v>
      </c>
      <c r="I88" s="1">
        <f t="shared" si="26"/>
        <v>0</v>
      </c>
      <c r="J88" s="1">
        <f t="shared" si="27"/>
        <v>0</v>
      </c>
      <c r="K88" s="109">
        <f t="shared" si="28"/>
        <v>0</v>
      </c>
      <c r="L88" s="115">
        <v>0</v>
      </c>
      <c r="M88" s="115"/>
      <c r="N88" s="112">
        <f t="shared" si="31"/>
        <v>0</v>
      </c>
      <c r="O88" s="113">
        <f t="shared" si="30"/>
        <v>0</v>
      </c>
      <c r="P88" s="116"/>
    </row>
    <row r="89" spans="1:16" ht="15" thickBot="1" x14ac:dyDescent="0.4">
      <c r="A89" s="121" t="s">
        <v>52</v>
      </c>
      <c r="B89" s="70"/>
      <c r="C89" s="70"/>
      <c r="D89" s="70"/>
      <c r="E89" s="122">
        <f>IF($B81="kWh",SUM(E83:E88),E83+K84+K85+E86+(E87*10)+E88)</f>
        <v>0</v>
      </c>
      <c r="F89" s="122">
        <f>IF($B81="kWh",SUM(F83:F88),F83+L84+L85+F86+(F87*10)+F88)</f>
        <v>0</v>
      </c>
      <c r="G89" s="122">
        <f>IF($B81="kWh",SUM(G83:G88),G83+N84+N85+G86+(G87*10)+G88)</f>
        <v>0</v>
      </c>
      <c r="H89" s="122">
        <f t="shared" ref="H89:K89" si="32">SUM(H83:H88)</f>
        <v>0</v>
      </c>
      <c r="I89" s="122">
        <f t="shared" si="32"/>
        <v>0</v>
      </c>
      <c r="J89" s="122">
        <f t="shared" si="32"/>
        <v>0</v>
      </c>
      <c r="K89" s="122">
        <f t="shared" si="32"/>
        <v>0</v>
      </c>
      <c r="L89" s="122">
        <f>SUM(L83:L88)</f>
        <v>0</v>
      </c>
      <c r="M89" s="122">
        <f t="shared" ref="M89" si="33">SUM(M83:M88)</f>
        <v>0</v>
      </c>
      <c r="N89" s="123" t="s">
        <v>53</v>
      </c>
      <c r="O89" s="124">
        <f>IF(G77 &gt; 0,+K89/G77,0)</f>
        <v>0</v>
      </c>
      <c r="P89" s="125">
        <v>0</v>
      </c>
    </row>
    <row r="90" spans="1:16" ht="15" thickBot="1" x14ac:dyDescent="0.4">
      <c r="A90" s="126" t="s">
        <v>54</v>
      </c>
      <c r="B90" s="127"/>
      <c r="C90" s="127"/>
      <c r="D90" s="127"/>
      <c r="E90" s="128">
        <f>IF($B81="kWh",E83+E84+E85+E86+E87*$B80+E88,E83+E84+E85+E86+(E87*10*$B80)+E88)</f>
        <v>0</v>
      </c>
      <c r="F90" s="128">
        <f>IF($B81="kWh",F83+F84+F85+F86+F87*$B80+F88,F83+F84+F85+F86+(F87*10*$B80)+F88)</f>
        <v>0</v>
      </c>
      <c r="G90" s="128">
        <f>IF($B81="kWh",G83+G84+G85+G86+G87*$B80+G88,G83+G84+G85+G86+(G87*10*$B80)+G88)</f>
        <v>0</v>
      </c>
      <c r="H90" s="129">
        <f>+H83+H84+H85+H86+H87*$B80+H88</f>
        <v>0</v>
      </c>
      <c r="I90" s="129">
        <f>+I83+I84+I85+I86+I87*$B80+I88</f>
        <v>0</v>
      </c>
      <c r="J90" s="129">
        <f>+J83+J84+J85+J86+J87*$B80+J88</f>
        <v>0</v>
      </c>
      <c r="K90" s="129">
        <f>+K83+K84+K85+K86+K87*$B80+K88</f>
        <v>0</v>
      </c>
      <c r="L90" s="143">
        <f>L89</f>
        <v>0</v>
      </c>
      <c r="M90" s="130"/>
      <c r="N90" s="131" t="s">
        <v>55</v>
      </c>
      <c r="O90" s="132">
        <f>IF(G77 &gt; 0,+K90/G77,0)</f>
        <v>0</v>
      </c>
      <c r="P90" s="133">
        <v>0</v>
      </c>
    </row>
    <row r="91" spans="1:16" x14ac:dyDescent="0.35">
      <c r="A91" s="180" t="s">
        <v>56</v>
      </c>
      <c r="B91" s="181"/>
      <c r="C91" s="181"/>
      <c r="D91" s="181"/>
      <c r="E91" s="134"/>
      <c r="F91" s="134"/>
      <c r="G91" s="134"/>
      <c r="H91" s="134"/>
      <c r="I91" s="134"/>
      <c r="J91" s="134"/>
      <c r="K91" s="134"/>
      <c r="L91" s="134"/>
      <c r="M91" s="134"/>
      <c r="N91" s="135"/>
      <c r="O91" s="135"/>
      <c r="P91" s="136"/>
    </row>
    <row r="93" spans="1:16" ht="16" thickBot="1" x14ac:dyDescent="0.4">
      <c r="A93" s="141" t="s">
        <v>0</v>
      </c>
      <c r="B93" s="139"/>
      <c r="C93" s="139"/>
      <c r="D93" s="139"/>
      <c r="E93" s="139"/>
      <c r="F93" s="139"/>
      <c r="G93" s="139"/>
      <c r="H93" s="139"/>
      <c r="I93" s="139"/>
      <c r="J93" s="139"/>
      <c r="K93" s="139"/>
      <c r="L93" s="139"/>
      <c r="M93" s="139"/>
      <c r="N93" s="139" t="s">
        <v>3</v>
      </c>
      <c r="O93" s="142"/>
    </row>
    <row r="94" spans="1:16" x14ac:dyDescent="0.35">
      <c r="A94" s="64" t="s">
        <v>4</v>
      </c>
      <c r="B94" s="65"/>
      <c r="C94" s="66"/>
      <c r="D94" s="67" t="s">
        <v>3</v>
      </c>
      <c r="E94" s="68"/>
      <c r="F94" s="67" t="s">
        <v>7</v>
      </c>
      <c r="G94" s="69"/>
      <c r="H94" s="70"/>
      <c r="I94" s="70"/>
      <c r="J94" s="70"/>
      <c r="K94" s="70"/>
      <c r="L94" s="70"/>
      <c r="M94" s="70"/>
      <c r="N94" s="137" t="s">
        <v>8</v>
      </c>
      <c r="O94" s="182"/>
      <c r="P94" s="183"/>
    </row>
    <row r="95" spans="1:16" x14ac:dyDescent="0.35">
      <c r="A95" s="71" t="s">
        <v>9</v>
      </c>
      <c r="B95" s="72"/>
      <c r="C95" s="73"/>
      <c r="D95" s="74"/>
      <c r="E95" s="74" t="s">
        <v>10</v>
      </c>
      <c r="F95" s="74"/>
      <c r="G95" s="75"/>
      <c r="H95" s="74"/>
      <c r="I95" s="74"/>
      <c r="J95" s="93"/>
      <c r="K95" s="74" t="s">
        <v>11</v>
      </c>
      <c r="L95" s="74"/>
      <c r="M95" s="74"/>
      <c r="N95" s="74"/>
      <c r="O95" s="74"/>
      <c r="P95" s="76"/>
    </row>
    <row r="96" spans="1:16" x14ac:dyDescent="0.35">
      <c r="A96" s="71" t="s">
        <v>12</v>
      </c>
      <c r="B96" s="72"/>
      <c r="C96" s="73"/>
      <c r="D96" s="74"/>
      <c r="E96" s="74" t="s">
        <v>13</v>
      </c>
      <c r="F96" s="74"/>
      <c r="G96" s="75"/>
      <c r="H96" s="74"/>
      <c r="I96" s="74"/>
      <c r="J96" s="74"/>
      <c r="K96" s="74" t="s">
        <v>14</v>
      </c>
      <c r="L96" s="77"/>
      <c r="M96" s="74" t="s">
        <v>15</v>
      </c>
      <c r="N96" s="74"/>
      <c r="O96" s="74"/>
      <c r="P96" s="76"/>
    </row>
    <row r="97" spans="1:16" x14ac:dyDescent="0.35">
      <c r="A97" s="78" t="s">
        <v>16</v>
      </c>
      <c r="B97" s="72"/>
      <c r="C97" s="73"/>
      <c r="D97" s="74"/>
      <c r="E97" s="74" t="s">
        <v>17</v>
      </c>
      <c r="F97" s="74"/>
      <c r="G97" s="75"/>
      <c r="H97" s="74"/>
      <c r="I97" s="74"/>
      <c r="J97" s="74"/>
      <c r="K97" s="74">
        <v>2016</v>
      </c>
      <c r="L97" s="77"/>
      <c r="M97" s="74"/>
      <c r="N97" s="74"/>
      <c r="O97" s="74"/>
      <c r="P97" s="76"/>
    </row>
    <row r="98" spans="1:16" x14ac:dyDescent="0.35">
      <c r="A98" s="71" t="s">
        <v>18</v>
      </c>
      <c r="B98" s="72"/>
      <c r="C98" s="79"/>
      <c r="D98" s="74"/>
      <c r="E98" s="74" t="s">
        <v>20</v>
      </c>
      <c r="F98" s="74"/>
      <c r="G98" s="75"/>
      <c r="H98" s="74"/>
      <c r="I98" s="74"/>
      <c r="J98" s="74"/>
      <c r="K98" s="74">
        <v>2017</v>
      </c>
      <c r="L98" s="77"/>
      <c r="M98" s="74"/>
      <c r="N98" s="74"/>
      <c r="O98" s="74"/>
      <c r="P98" s="76"/>
    </row>
    <row r="99" spans="1:16" x14ac:dyDescent="0.35">
      <c r="A99" s="71" t="s">
        <v>21</v>
      </c>
      <c r="B99" s="80"/>
      <c r="C99" s="74"/>
      <c r="D99" s="74"/>
      <c r="E99" s="74" t="s">
        <v>22</v>
      </c>
      <c r="F99" s="74"/>
      <c r="G99" s="81"/>
      <c r="H99" s="74" t="s">
        <v>23</v>
      </c>
      <c r="I99" s="74"/>
      <c r="J99" s="74"/>
      <c r="K99" s="74">
        <v>2018</v>
      </c>
      <c r="L99" s="82"/>
      <c r="M99" s="74"/>
      <c r="N99" s="74"/>
      <c r="O99" s="74"/>
      <c r="P99" s="76"/>
    </row>
    <row r="100" spans="1:16" x14ac:dyDescent="0.35">
      <c r="A100" s="71" t="s">
        <v>24</v>
      </c>
      <c r="B100" s="83"/>
      <c r="C100" s="74"/>
      <c r="D100" s="74"/>
      <c r="E100" s="84" t="s">
        <v>25</v>
      </c>
      <c r="F100" s="74"/>
      <c r="G100" s="85"/>
      <c r="H100" s="86" t="s">
        <v>26</v>
      </c>
      <c r="I100" s="74"/>
      <c r="J100" s="74"/>
      <c r="K100" s="74"/>
      <c r="L100" s="74"/>
      <c r="M100" s="74"/>
      <c r="N100" s="74"/>
      <c r="O100" s="74"/>
      <c r="P100" s="76"/>
    </row>
    <row r="101" spans="1:16" x14ac:dyDescent="0.35">
      <c r="A101" s="87" t="s">
        <v>27</v>
      </c>
      <c r="B101" s="74"/>
      <c r="C101" s="72"/>
      <c r="D101" s="74"/>
      <c r="E101" s="74"/>
      <c r="F101" s="74"/>
      <c r="G101" s="74"/>
      <c r="H101" s="74"/>
      <c r="I101" s="74"/>
      <c r="J101" s="74"/>
      <c r="K101" s="74"/>
      <c r="L101" s="74" t="s">
        <v>28</v>
      </c>
      <c r="M101" s="74"/>
      <c r="N101" s="74"/>
      <c r="O101" s="74"/>
      <c r="P101" s="76"/>
    </row>
    <row r="102" spans="1:16" x14ac:dyDescent="0.35">
      <c r="A102" s="71" t="s">
        <v>29</v>
      </c>
      <c r="B102" s="88">
        <v>0.85</v>
      </c>
      <c r="C102" s="74"/>
      <c r="D102" s="74"/>
      <c r="E102" s="74"/>
      <c r="F102" s="74"/>
      <c r="G102" s="74"/>
      <c r="H102" s="74"/>
      <c r="I102" s="74"/>
      <c r="J102" s="74"/>
      <c r="K102" s="74"/>
      <c r="L102" s="74"/>
      <c r="M102" s="74"/>
      <c r="N102" s="74"/>
      <c r="O102" s="74"/>
      <c r="P102" s="76"/>
    </row>
    <row r="103" spans="1:16" x14ac:dyDescent="0.35">
      <c r="A103" s="87" t="s">
        <v>30</v>
      </c>
      <c r="B103" s="89" t="s">
        <v>31</v>
      </c>
      <c r="C103" s="74"/>
      <c r="D103" s="74"/>
      <c r="E103" s="90" t="s">
        <v>32</v>
      </c>
      <c r="F103" s="91"/>
      <c r="G103" s="92"/>
      <c r="H103" s="90" t="s">
        <v>33</v>
      </c>
      <c r="I103" s="93"/>
      <c r="J103" s="92"/>
      <c r="K103" s="94" t="s">
        <v>34</v>
      </c>
      <c r="L103" s="74"/>
      <c r="M103" s="74"/>
      <c r="N103" s="94" t="s">
        <v>34</v>
      </c>
      <c r="O103" s="74"/>
      <c r="P103" s="76"/>
    </row>
    <row r="104" spans="1:16" ht="76" x14ac:dyDescent="0.35">
      <c r="A104" s="95" t="s">
        <v>35</v>
      </c>
      <c r="B104" s="96" t="s">
        <v>36</v>
      </c>
      <c r="C104" s="97" t="s">
        <v>37</v>
      </c>
      <c r="D104" s="98" t="s">
        <v>38</v>
      </c>
      <c r="E104" s="99">
        <v>2016</v>
      </c>
      <c r="F104" s="97">
        <v>2017</v>
      </c>
      <c r="G104" s="100">
        <v>2018</v>
      </c>
      <c r="H104" s="99">
        <v>2016</v>
      </c>
      <c r="I104" s="97">
        <v>2017</v>
      </c>
      <c r="J104" s="100">
        <v>2018</v>
      </c>
      <c r="K104" s="101" t="s">
        <v>39</v>
      </c>
      <c r="L104" s="102" t="s">
        <v>40</v>
      </c>
      <c r="M104" s="102" t="s">
        <v>41</v>
      </c>
      <c r="N104" s="101" t="s">
        <v>42</v>
      </c>
      <c r="O104" s="103" t="s">
        <v>43</v>
      </c>
      <c r="P104" s="104" t="s">
        <v>44</v>
      </c>
    </row>
    <row r="105" spans="1:16" x14ac:dyDescent="0.35">
      <c r="A105" s="105" t="s">
        <v>45</v>
      </c>
      <c r="B105" s="106"/>
      <c r="C105" s="72"/>
      <c r="D105" s="107">
        <v>0.6</v>
      </c>
      <c r="E105" s="108">
        <v>0</v>
      </c>
      <c r="F105" s="108">
        <v>0</v>
      </c>
      <c r="G105" s="108">
        <v>0</v>
      </c>
      <c r="H105" s="1">
        <f t="shared" ref="H105:H110" si="34">IF($L$9&gt;0,(E105*D105*$L$8/$L$9)+(100%-D105)*E105,0)</f>
        <v>0</v>
      </c>
      <c r="I105" s="1">
        <f t="shared" ref="I105:I110" si="35">IF($L$10&gt;0,(F105*D105*$L$8/$L$10)+(100%-D105)*F105,0)</f>
        <v>0</v>
      </c>
      <c r="J105" s="1">
        <f t="shared" ref="J105:J110" si="36">IF($L$11&gt;0,(G105*D105*$L$8/$L$11)+(100%-D105)*G105,0)</f>
        <v>0</v>
      </c>
      <c r="K105" s="109">
        <f t="shared" ref="K105:K110" si="37">SUM(H105:J105)/3</f>
        <v>0</v>
      </c>
      <c r="L105" s="110">
        <v>0</v>
      </c>
      <c r="M105" s="111"/>
      <c r="N105" s="112">
        <f>L105</f>
        <v>0</v>
      </c>
      <c r="O105" s="113">
        <f>IF(N105 &gt; 0,+K105/N105,0)</f>
        <v>0</v>
      </c>
      <c r="P105" s="114"/>
    </row>
    <row r="106" spans="1:16" x14ac:dyDescent="0.35">
      <c r="A106" s="105" t="s">
        <v>46</v>
      </c>
      <c r="B106" s="106"/>
      <c r="C106" s="72"/>
      <c r="D106" s="107">
        <v>0.9</v>
      </c>
      <c r="E106" s="108">
        <v>0</v>
      </c>
      <c r="F106" s="108">
        <v>0</v>
      </c>
      <c r="G106" s="108">
        <v>0</v>
      </c>
      <c r="H106" s="1">
        <f t="shared" si="34"/>
        <v>0</v>
      </c>
      <c r="I106" s="1">
        <f t="shared" si="35"/>
        <v>0</v>
      </c>
      <c r="J106" s="1">
        <f t="shared" si="36"/>
        <v>0</v>
      </c>
      <c r="K106" s="109">
        <f t="shared" si="37"/>
        <v>0</v>
      </c>
      <c r="L106" s="115">
        <v>0</v>
      </c>
      <c r="M106" s="115"/>
      <c r="N106" s="112">
        <f t="shared" ref="N106" si="38">L106</f>
        <v>0</v>
      </c>
      <c r="O106" s="113">
        <f t="shared" ref="O106:O110" si="39">IF(N106 &gt; 0,+K106/N106,0)</f>
        <v>0</v>
      </c>
      <c r="P106" s="116"/>
    </row>
    <row r="107" spans="1:16" x14ac:dyDescent="0.35">
      <c r="A107" s="105" t="s">
        <v>47</v>
      </c>
      <c r="B107" s="106"/>
      <c r="C107" s="72"/>
      <c r="D107" s="107">
        <v>0.9</v>
      </c>
      <c r="E107" s="108">
        <v>0</v>
      </c>
      <c r="F107" s="108">
        <v>0</v>
      </c>
      <c r="G107" s="108">
        <v>0</v>
      </c>
      <c r="H107" s="1">
        <f t="shared" si="34"/>
        <v>0</v>
      </c>
      <c r="I107" s="1">
        <f t="shared" si="35"/>
        <v>0</v>
      </c>
      <c r="J107" s="1">
        <f t="shared" si="36"/>
        <v>0</v>
      </c>
      <c r="K107" s="109">
        <f t="shared" si="37"/>
        <v>0</v>
      </c>
      <c r="L107" s="115">
        <v>0</v>
      </c>
      <c r="M107" s="115"/>
      <c r="N107" s="112">
        <f>L107</f>
        <v>0</v>
      </c>
      <c r="O107" s="113">
        <f t="shared" si="39"/>
        <v>0</v>
      </c>
      <c r="P107" s="116"/>
    </row>
    <row r="108" spans="1:16" x14ac:dyDescent="0.35">
      <c r="A108" s="105" t="s">
        <v>48</v>
      </c>
      <c r="B108" s="117"/>
      <c r="C108" s="72"/>
      <c r="D108" s="118">
        <v>0</v>
      </c>
      <c r="E108" s="108">
        <v>0</v>
      </c>
      <c r="F108" s="108">
        <v>0</v>
      </c>
      <c r="G108" s="108">
        <v>0</v>
      </c>
      <c r="H108" s="1">
        <f t="shared" si="34"/>
        <v>0</v>
      </c>
      <c r="I108" s="1">
        <f t="shared" si="35"/>
        <v>0</v>
      </c>
      <c r="J108" s="1">
        <f t="shared" si="36"/>
        <v>0</v>
      </c>
      <c r="K108" s="109">
        <f t="shared" si="37"/>
        <v>0</v>
      </c>
      <c r="L108" s="115">
        <v>0</v>
      </c>
      <c r="M108" s="115"/>
      <c r="N108" s="112">
        <f t="shared" ref="N108:N110" si="40">L108</f>
        <v>0</v>
      </c>
      <c r="O108" s="113">
        <f t="shared" si="39"/>
        <v>0</v>
      </c>
      <c r="P108" s="116"/>
    </row>
    <row r="109" spans="1:16" x14ac:dyDescent="0.35">
      <c r="A109" s="105" t="s">
        <v>49</v>
      </c>
      <c r="B109" s="74" t="s">
        <v>50</v>
      </c>
      <c r="C109" s="84" t="str">
        <f>B103</f>
        <v>kWh</v>
      </c>
      <c r="D109" s="119">
        <v>0.9</v>
      </c>
      <c r="E109" s="108">
        <v>0</v>
      </c>
      <c r="F109" s="108">
        <v>0</v>
      </c>
      <c r="G109" s="108">
        <v>0</v>
      </c>
      <c r="H109" s="1">
        <f t="shared" si="34"/>
        <v>0</v>
      </c>
      <c r="I109" s="1">
        <f t="shared" si="35"/>
        <v>0</v>
      </c>
      <c r="J109" s="1">
        <f t="shared" si="36"/>
        <v>0</v>
      </c>
      <c r="K109" s="109">
        <f t="shared" si="37"/>
        <v>0</v>
      </c>
      <c r="L109" s="115">
        <v>0</v>
      </c>
      <c r="M109" s="115"/>
      <c r="N109" s="112">
        <f t="shared" si="40"/>
        <v>0</v>
      </c>
      <c r="O109" s="113">
        <f t="shared" si="39"/>
        <v>0</v>
      </c>
      <c r="P109" s="116"/>
    </row>
    <row r="110" spans="1:16" ht="15" thickBot="1" x14ac:dyDescent="0.4">
      <c r="A110" s="120" t="s">
        <v>51</v>
      </c>
      <c r="B110" s="72"/>
      <c r="C110" s="72"/>
      <c r="D110" s="118">
        <v>0.9</v>
      </c>
      <c r="E110" s="108">
        <v>0</v>
      </c>
      <c r="F110" s="108">
        <v>0</v>
      </c>
      <c r="G110" s="108">
        <v>0</v>
      </c>
      <c r="H110" s="1">
        <f t="shared" si="34"/>
        <v>0</v>
      </c>
      <c r="I110" s="1">
        <f t="shared" si="35"/>
        <v>0</v>
      </c>
      <c r="J110" s="1">
        <f t="shared" si="36"/>
        <v>0</v>
      </c>
      <c r="K110" s="109">
        <f t="shared" si="37"/>
        <v>0</v>
      </c>
      <c r="L110" s="115">
        <v>0</v>
      </c>
      <c r="M110" s="115"/>
      <c r="N110" s="112">
        <f t="shared" si="40"/>
        <v>0</v>
      </c>
      <c r="O110" s="113">
        <f t="shared" si="39"/>
        <v>0</v>
      </c>
      <c r="P110" s="116"/>
    </row>
    <row r="111" spans="1:16" ht="15" thickBot="1" x14ac:dyDescent="0.4">
      <c r="A111" s="121" t="s">
        <v>52</v>
      </c>
      <c r="B111" s="70"/>
      <c r="C111" s="70"/>
      <c r="D111" s="70"/>
      <c r="E111" s="122">
        <f>IF($B103="kWh",SUM(E105:E110),E105+K106+K107+E108+(E109*10)+E110)</f>
        <v>0</v>
      </c>
      <c r="F111" s="122">
        <f>IF($B103="kWh",SUM(F105:F110),F105+L106+L107+F108+(F109*10)+F110)</f>
        <v>0</v>
      </c>
      <c r="G111" s="122">
        <f>IF($B103="kWh",SUM(G105:G110),G105+N106+N107+G108+(G109*10)+G110)</f>
        <v>0</v>
      </c>
      <c r="H111" s="122">
        <f t="shared" ref="H111:K111" si="41">SUM(H105:H110)</f>
        <v>0</v>
      </c>
      <c r="I111" s="122">
        <f t="shared" si="41"/>
        <v>0</v>
      </c>
      <c r="J111" s="122">
        <f t="shared" si="41"/>
        <v>0</v>
      </c>
      <c r="K111" s="122">
        <f t="shared" si="41"/>
        <v>0</v>
      </c>
      <c r="L111" s="122">
        <f>SUM(L105:L110)</f>
        <v>0</v>
      </c>
      <c r="M111" s="122">
        <f t="shared" ref="M111" si="42">SUM(M105:M110)</f>
        <v>0</v>
      </c>
      <c r="N111" s="123" t="s">
        <v>53</v>
      </c>
      <c r="O111" s="124">
        <f>IF(G99 &gt; 0,+K111/G99,0)</f>
        <v>0</v>
      </c>
      <c r="P111" s="125">
        <v>0</v>
      </c>
    </row>
    <row r="112" spans="1:16" ht="15" thickBot="1" x14ac:dyDescent="0.4">
      <c r="A112" s="126" t="s">
        <v>54</v>
      </c>
      <c r="B112" s="127"/>
      <c r="C112" s="127"/>
      <c r="D112" s="127"/>
      <c r="E112" s="128">
        <f>IF($B103="kWh",E105+E106+E107+E108+E109*$B102+E110,E105+E106+E107+E108+(E109*10*$B102)+E110)</f>
        <v>0</v>
      </c>
      <c r="F112" s="128">
        <f>IF($B103="kWh",F105+F106+F107+F108+F109*$B102+F110,F105+F106+F107+F108+(F109*10*$B102)+F110)</f>
        <v>0</v>
      </c>
      <c r="G112" s="128">
        <f>IF($B103="kWh",G105+G106+G107+G108+G109*$B102+G110,G105+G106+G107+G108+(G109*10*$B102)+G110)</f>
        <v>0</v>
      </c>
      <c r="H112" s="129">
        <f>+H105+H106+H107+H108+H109*$B102+H110</f>
        <v>0</v>
      </c>
      <c r="I112" s="129">
        <f>+I105+I106+I107+I108+I109*$B102+I110</f>
        <v>0</v>
      </c>
      <c r="J112" s="129">
        <f>+J105+J106+J107+J108+J109*$B102+J110</f>
        <v>0</v>
      </c>
      <c r="K112" s="129">
        <f>+K105+K106+K107+K108+K109*$B102+K110</f>
        <v>0</v>
      </c>
      <c r="L112" s="143">
        <f>L111</f>
        <v>0</v>
      </c>
      <c r="M112" s="130"/>
      <c r="N112" s="131" t="s">
        <v>55</v>
      </c>
      <c r="O112" s="132">
        <f>IF(G99 &gt; 0,+K112/G99,0)</f>
        <v>0</v>
      </c>
      <c r="P112" s="133">
        <v>0</v>
      </c>
    </row>
    <row r="113" spans="1:16" x14ac:dyDescent="0.35">
      <c r="A113" s="180" t="s">
        <v>56</v>
      </c>
      <c r="B113" s="181"/>
      <c r="C113" s="181"/>
      <c r="D113" s="181"/>
      <c r="E113" s="134"/>
      <c r="F113" s="134"/>
      <c r="G113" s="134"/>
      <c r="H113" s="134"/>
      <c r="I113" s="134"/>
      <c r="J113" s="134"/>
      <c r="K113" s="134"/>
      <c r="L113" s="134"/>
      <c r="M113" s="134"/>
      <c r="N113" s="135"/>
      <c r="O113" s="135"/>
      <c r="P113" s="136"/>
    </row>
    <row r="115" spans="1:16" ht="16" thickBot="1" x14ac:dyDescent="0.4">
      <c r="A115" s="141" t="s">
        <v>0</v>
      </c>
      <c r="B115" s="139"/>
      <c r="C115" s="139"/>
      <c r="D115" s="139"/>
      <c r="E115" s="139"/>
      <c r="F115" s="139"/>
      <c r="G115" s="139"/>
      <c r="H115" s="139"/>
      <c r="I115" s="139"/>
      <c r="J115" s="139"/>
      <c r="K115" s="139"/>
      <c r="L115" s="139"/>
      <c r="M115" s="139"/>
      <c r="N115" s="139" t="s">
        <v>3</v>
      </c>
      <c r="O115" s="142"/>
    </row>
    <row r="116" spans="1:16" x14ac:dyDescent="0.35">
      <c r="A116" s="64" t="s">
        <v>4</v>
      </c>
      <c r="B116" s="65"/>
      <c r="C116" s="66"/>
      <c r="D116" s="67" t="s">
        <v>3</v>
      </c>
      <c r="E116" s="68"/>
      <c r="F116" s="67" t="s">
        <v>7</v>
      </c>
      <c r="G116" s="69"/>
      <c r="H116" s="70"/>
      <c r="I116" s="70"/>
      <c r="J116" s="70"/>
      <c r="K116" s="70"/>
      <c r="L116" s="70"/>
      <c r="M116" s="70"/>
      <c r="N116" s="137" t="s">
        <v>8</v>
      </c>
      <c r="O116" s="182"/>
      <c r="P116" s="183"/>
    </row>
    <row r="117" spans="1:16" x14ac:dyDescent="0.35">
      <c r="A117" s="71" t="s">
        <v>9</v>
      </c>
      <c r="B117" s="72"/>
      <c r="C117" s="73"/>
      <c r="D117" s="74"/>
      <c r="E117" s="74" t="s">
        <v>10</v>
      </c>
      <c r="F117" s="74"/>
      <c r="G117" s="75"/>
      <c r="H117" s="74"/>
      <c r="I117" s="74"/>
      <c r="J117" s="93"/>
      <c r="K117" s="74" t="s">
        <v>11</v>
      </c>
      <c r="L117" s="74"/>
      <c r="M117" s="74"/>
      <c r="N117" s="74"/>
      <c r="O117" s="74"/>
      <c r="P117" s="76"/>
    </row>
    <row r="118" spans="1:16" x14ac:dyDescent="0.35">
      <c r="A118" s="71" t="s">
        <v>12</v>
      </c>
      <c r="B118" s="72"/>
      <c r="C118" s="73"/>
      <c r="D118" s="74"/>
      <c r="E118" s="74" t="s">
        <v>13</v>
      </c>
      <c r="F118" s="74"/>
      <c r="G118" s="75"/>
      <c r="H118" s="74"/>
      <c r="I118" s="74"/>
      <c r="J118" s="74"/>
      <c r="K118" s="74" t="s">
        <v>14</v>
      </c>
      <c r="L118" s="77"/>
      <c r="M118" s="74" t="s">
        <v>15</v>
      </c>
      <c r="N118" s="74"/>
      <c r="O118" s="74"/>
      <c r="P118" s="76"/>
    </row>
    <row r="119" spans="1:16" x14ac:dyDescent="0.35">
      <c r="A119" s="78" t="s">
        <v>16</v>
      </c>
      <c r="B119" s="72"/>
      <c r="C119" s="73"/>
      <c r="D119" s="74"/>
      <c r="E119" s="74" t="s">
        <v>17</v>
      </c>
      <c r="F119" s="74"/>
      <c r="G119" s="75"/>
      <c r="H119" s="74"/>
      <c r="I119" s="74"/>
      <c r="J119" s="74"/>
      <c r="K119" s="74">
        <v>2016</v>
      </c>
      <c r="L119" s="77"/>
      <c r="M119" s="74"/>
      <c r="N119" s="74"/>
      <c r="O119" s="74"/>
      <c r="P119" s="76"/>
    </row>
    <row r="120" spans="1:16" x14ac:dyDescent="0.35">
      <c r="A120" s="71" t="s">
        <v>18</v>
      </c>
      <c r="B120" s="72"/>
      <c r="C120" s="79"/>
      <c r="D120" s="74"/>
      <c r="E120" s="74" t="s">
        <v>20</v>
      </c>
      <c r="F120" s="74"/>
      <c r="G120" s="75"/>
      <c r="H120" s="74"/>
      <c r="I120" s="74"/>
      <c r="J120" s="74"/>
      <c r="K120" s="74">
        <v>2017</v>
      </c>
      <c r="L120" s="77"/>
      <c r="M120" s="74"/>
      <c r="N120" s="74"/>
      <c r="O120" s="74"/>
      <c r="P120" s="76"/>
    </row>
    <row r="121" spans="1:16" x14ac:dyDescent="0.35">
      <c r="A121" s="71" t="s">
        <v>21</v>
      </c>
      <c r="B121" s="80"/>
      <c r="C121" s="74"/>
      <c r="D121" s="74"/>
      <c r="E121" s="74" t="s">
        <v>22</v>
      </c>
      <c r="F121" s="74"/>
      <c r="G121" s="81"/>
      <c r="H121" s="74" t="s">
        <v>23</v>
      </c>
      <c r="I121" s="74"/>
      <c r="J121" s="74"/>
      <c r="K121" s="74">
        <v>2018</v>
      </c>
      <c r="L121" s="82"/>
      <c r="M121" s="74"/>
      <c r="N121" s="74"/>
      <c r="O121" s="74"/>
      <c r="P121" s="76"/>
    </row>
    <row r="122" spans="1:16" x14ac:dyDescent="0.35">
      <c r="A122" s="71" t="s">
        <v>24</v>
      </c>
      <c r="B122" s="83"/>
      <c r="C122" s="74"/>
      <c r="D122" s="74"/>
      <c r="E122" s="84" t="s">
        <v>25</v>
      </c>
      <c r="F122" s="74"/>
      <c r="G122" s="85"/>
      <c r="H122" s="86" t="s">
        <v>26</v>
      </c>
      <c r="I122" s="74"/>
      <c r="J122" s="74"/>
      <c r="K122" s="74"/>
      <c r="L122" s="74"/>
      <c r="M122" s="74"/>
      <c r="N122" s="74"/>
      <c r="O122" s="74"/>
      <c r="P122" s="76"/>
    </row>
    <row r="123" spans="1:16" x14ac:dyDescent="0.35">
      <c r="A123" s="87" t="s">
        <v>27</v>
      </c>
      <c r="B123" s="74"/>
      <c r="C123" s="72"/>
      <c r="D123" s="74"/>
      <c r="E123" s="74"/>
      <c r="F123" s="74"/>
      <c r="G123" s="74"/>
      <c r="H123" s="74"/>
      <c r="I123" s="74"/>
      <c r="J123" s="74"/>
      <c r="K123" s="74"/>
      <c r="L123" s="74" t="s">
        <v>28</v>
      </c>
      <c r="M123" s="74"/>
      <c r="N123" s="74"/>
      <c r="O123" s="74"/>
      <c r="P123" s="76"/>
    </row>
    <row r="124" spans="1:16" x14ac:dyDescent="0.35">
      <c r="A124" s="71" t="s">
        <v>29</v>
      </c>
      <c r="B124" s="88">
        <v>0.85</v>
      </c>
      <c r="C124" s="74"/>
      <c r="D124" s="74"/>
      <c r="E124" s="74"/>
      <c r="F124" s="74"/>
      <c r="G124" s="74"/>
      <c r="H124" s="74"/>
      <c r="I124" s="74"/>
      <c r="J124" s="74"/>
      <c r="K124" s="74"/>
      <c r="L124" s="74"/>
      <c r="M124" s="74"/>
      <c r="N124" s="74"/>
      <c r="O124" s="74"/>
      <c r="P124" s="76"/>
    </row>
    <row r="125" spans="1:16" x14ac:dyDescent="0.35">
      <c r="A125" s="87" t="s">
        <v>30</v>
      </c>
      <c r="B125" s="89" t="s">
        <v>31</v>
      </c>
      <c r="C125" s="74"/>
      <c r="D125" s="74"/>
      <c r="E125" s="90" t="s">
        <v>32</v>
      </c>
      <c r="F125" s="91"/>
      <c r="G125" s="92"/>
      <c r="H125" s="90" t="s">
        <v>33</v>
      </c>
      <c r="I125" s="93"/>
      <c r="J125" s="92"/>
      <c r="K125" s="94" t="s">
        <v>34</v>
      </c>
      <c r="L125" s="74"/>
      <c r="M125" s="74"/>
      <c r="N125" s="94" t="s">
        <v>34</v>
      </c>
      <c r="O125" s="74"/>
      <c r="P125" s="76"/>
    </row>
    <row r="126" spans="1:16" ht="76" x14ac:dyDescent="0.35">
      <c r="A126" s="95" t="s">
        <v>35</v>
      </c>
      <c r="B126" s="96" t="s">
        <v>36</v>
      </c>
      <c r="C126" s="97" t="s">
        <v>37</v>
      </c>
      <c r="D126" s="98" t="s">
        <v>38</v>
      </c>
      <c r="E126" s="99">
        <v>2016</v>
      </c>
      <c r="F126" s="97">
        <v>2017</v>
      </c>
      <c r="G126" s="100">
        <v>2018</v>
      </c>
      <c r="H126" s="99">
        <v>2016</v>
      </c>
      <c r="I126" s="97">
        <v>2017</v>
      </c>
      <c r="J126" s="100">
        <v>2018</v>
      </c>
      <c r="K126" s="101" t="s">
        <v>39</v>
      </c>
      <c r="L126" s="102" t="s">
        <v>40</v>
      </c>
      <c r="M126" s="102" t="s">
        <v>41</v>
      </c>
      <c r="N126" s="101" t="s">
        <v>42</v>
      </c>
      <c r="O126" s="103" t="s">
        <v>43</v>
      </c>
      <c r="P126" s="104" t="s">
        <v>44</v>
      </c>
    </row>
    <row r="127" spans="1:16" x14ac:dyDescent="0.35">
      <c r="A127" s="105" t="s">
        <v>45</v>
      </c>
      <c r="B127" s="106"/>
      <c r="C127" s="72"/>
      <c r="D127" s="107">
        <v>0.6</v>
      </c>
      <c r="E127" s="108">
        <v>0</v>
      </c>
      <c r="F127" s="108">
        <v>0</v>
      </c>
      <c r="G127" s="108">
        <v>0</v>
      </c>
      <c r="H127" s="1">
        <f t="shared" ref="H127:H132" si="43">IF($L$9&gt;0,(E127*D127*$L$8/$L$9)+(100%-D127)*E127,0)</f>
        <v>0</v>
      </c>
      <c r="I127" s="1">
        <f t="shared" ref="I127:I132" si="44">IF($L$10&gt;0,(F127*D127*$L$8/$L$10)+(100%-D127)*F127,0)</f>
        <v>0</v>
      </c>
      <c r="J127" s="1">
        <f t="shared" ref="J127:J132" si="45">IF($L$11&gt;0,(G127*D127*$L$8/$L$11)+(100%-D127)*G127,0)</f>
        <v>0</v>
      </c>
      <c r="K127" s="109">
        <f t="shared" ref="K127:K132" si="46">SUM(H127:J127)/3</f>
        <v>0</v>
      </c>
      <c r="L127" s="110">
        <v>0</v>
      </c>
      <c r="M127" s="111"/>
      <c r="N127" s="112">
        <f>L127</f>
        <v>0</v>
      </c>
      <c r="O127" s="113">
        <f>IF(N127 &gt; 0,+K127/N127,0)</f>
        <v>0</v>
      </c>
      <c r="P127" s="114"/>
    </row>
    <row r="128" spans="1:16" x14ac:dyDescent="0.35">
      <c r="A128" s="105" t="s">
        <v>46</v>
      </c>
      <c r="B128" s="106"/>
      <c r="C128" s="72"/>
      <c r="D128" s="107">
        <v>0.9</v>
      </c>
      <c r="E128" s="108">
        <v>0</v>
      </c>
      <c r="F128" s="108">
        <v>0</v>
      </c>
      <c r="G128" s="108">
        <v>0</v>
      </c>
      <c r="H128" s="1">
        <f t="shared" si="43"/>
        <v>0</v>
      </c>
      <c r="I128" s="1">
        <f t="shared" si="44"/>
        <v>0</v>
      </c>
      <c r="J128" s="1">
        <f t="shared" si="45"/>
        <v>0</v>
      </c>
      <c r="K128" s="109">
        <f t="shared" si="46"/>
        <v>0</v>
      </c>
      <c r="L128" s="115">
        <v>0</v>
      </c>
      <c r="M128" s="115"/>
      <c r="N128" s="112">
        <f t="shared" ref="N128" si="47">L128</f>
        <v>0</v>
      </c>
      <c r="O128" s="113">
        <f t="shared" ref="O128:O132" si="48">IF(N128 &gt; 0,+K128/N128,0)</f>
        <v>0</v>
      </c>
      <c r="P128" s="116"/>
    </row>
    <row r="129" spans="1:16" x14ac:dyDescent="0.35">
      <c r="A129" s="105" t="s">
        <v>47</v>
      </c>
      <c r="B129" s="106"/>
      <c r="C129" s="72"/>
      <c r="D129" s="107">
        <v>0.9</v>
      </c>
      <c r="E129" s="108">
        <v>0</v>
      </c>
      <c r="F129" s="108">
        <v>0</v>
      </c>
      <c r="G129" s="108">
        <v>0</v>
      </c>
      <c r="H129" s="1">
        <f t="shared" si="43"/>
        <v>0</v>
      </c>
      <c r="I129" s="1">
        <f t="shared" si="44"/>
        <v>0</v>
      </c>
      <c r="J129" s="1">
        <f t="shared" si="45"/>
        <v>0</v>
      </c>
      <c r="K129" s="109">
        <f t="shared" si="46"/>
        <v>0</v>
      </c>
      <c r="L129" s="115">
        <v>0</v>
      </c>
      <c r="M129" s="115"/>
      <c r="N129" s="112">
        <f>L129</f>
        <v>0</v>
      </c>
      <c r="O129" s="113">
        <f t="shared" si="48"/>
        <v>0</v>
      </c>
      <c r="P129" s="116"/>
    </row>
    <row r="130" spans="1:16" x14ac:dyDescent="0.35">
      <c r="A130" s="105" t="s">
        <v>48</v>
      </c>
      <c r="B130" s="117"/>
      <c r="C130" s="72"/>
      <c r="D130" s="118">
        <v>0</v>
      </c>
      <c r="E130" s="108">
        <v>0</v>
      </c>
      <c r="F130" s="108">
        <v>0</v>
      </c>
      <c r="G130" s="108">
        <v>0</v>
      </c>
      <c r="H130" s="1">
        <f t="shared" si="43"/>
        <v>0</v>
      </c>
      <c r="I130" s="1">
        <f t="shared" si="44"/>
        <v>0</v>
      </c>
      <c r="J130" s="1">
        <f t="shared" si="45"/>
        <v>0</v>
      </c>
      <c r="K130" s="109">
        <f t="shared" si="46"/>
        <v>0</v>
      </c>
      <c r="L130" s="115">
        <v>0</v>
      </c>
      <c r="M130" s="115"/>
      <c r="N130" s="112">
        <f t="shared" ref="N130:N132" si="49">L130</f>
        <v>0</v>
      </c>
      <c r="O130" s="113">
        <f t="shared" si="48"/>
        <v>0</v>
      </c>
      <c r="P130" s="116"/>
    </row>
    <row r="131" spans="1:16" x14ac:dyDescent="0.35">
      <c r="A131" s="105" t="s">
        <v>49</v>
      </c>
      <c r="B131" s="74" t="s">
        <v>50</v>
      </c>
      <c r="C131" s="84" t="str">
        <f>B125</f>
        <v>kWh</v>
      </c>
      <c r="D131" s="119">
        <v>0.9</v>
      </c>
      <c r="E131" s="108">
        <v>0</v>
      </c>
      <c r="F131" s="108">
        <v>0</v>
      </c>
      <c r="G131" s="108">
        <v>0</v>
      </c>
      <c r="H131" s="1">
        <f t="shared" si="43"/>
        <v>0</v>
      </c>
      <c r="I131" s="1">
        <f t="shared" si="44"/>
        <v>0</v>
      </c>
      <c r="J131" s="1">
        <f t="shared" si="45"/>
        <v>0</v>
      </c>
      <c r="K131" s="109">
        <f t="shared" si="46"/>
        <v>0</v>
      </c>
      <c r="L131" s="115">
        <v>0</v>
      </c>
      <c r="M131" s="115"/>
      <c r="N131" s="112">
        <f t="shared" si="49"/>
        <v>0</v>
      </c>
      <c r="O131" s="113">
        <f t="shared" si="48"/>
        <v>0</v>
      </c>
      <c r="P131" s="116"/>
    </row>
    <row r="132" spans="1:16" ht="15" thickBot="1" x14ac:dyDescent="0.4">
      <c r="A132" s="120" t="s">
        <v>51</v>
      </c>
      <c r="B132" s="72"/>
      <c r="C132" s="72"/>
      <c r="D132" s="118">
        <v>0.9</v>
      </c>
      <c r="E132" s="108">
        <v>0</v>
      </c>
      <c r="F132" s="108">
        <v>0</v>
      </c>
      <c r="G132" s="108">
        <v>0</v>
      </c>
      <c r="H132" s="1">
        <f t="shared" si="43"/>
        <v>0</v>
      </c>
      <c r="I132" s="1">
        <f t="shared" si="44"/>
        <v>0</v>
      </c>
      <c r="J132" s="1">
        <f t="shared" si="45"/>
        <v>0</v>
      </c>
      <c r="K132" s="109">
        <f t="shared" si="46"/>
        <v>0</v>
      </c>
      <c r="L132" s="115">
        <v>0</v>
      </c>
      <c r="M132" s="115"/>
      <c r="N132" s="112">
        <f t="shared" si="49"/>
        <v>0</v>
      </c>
      <c r="O132" s="113">
        <f t="shared" si="48"/>
        <v>0</v>
      </c>
      <c r="P132" s="116"/>
    </row>
    <row r="133" spans="1:16" ht="15" thickBot="1" x14ac:dyDescent="0.4">
      <c r="A133" s="121" t="s">
        <v>52</v>
      </c>
      <c r="B133" s="70"/>
      <c r="C133" s="70"/>
      <c r="D133" s="70"/>
      <c r="E133" s="122">
        <f>IF($B125="kWh",SUM(E127:E132),E127+K128+K129+E130+(E131*10)+E132)</f>
        <v>0</v>
      </c>
      <c r="F133" s="122">
        <f>IF($B125="kWh",SUM(F127:F132),F127+L128+L129+F130+(F131*10)+F132)</f>
        <v>0</v>
      </c>
      <c r="G133" s="122">
        <f>IF($B125="kWh",SUM(G127:G132),G127+N128+N129+G130+(G131*10)+G132)</f>
        <v>0</v>
      </c>
      <c r="H133" s="122">
        <f t="shared" ref="H133:K133" si="50">SUM(H127:H132)</f>
        <v>0</v>
      </c>
      <c r="I133" s="122">
        <f t="shared" si="50"/>
        <v>0</v>
      </c>
      <c r="J133" s="122">
        <f t="shared" si="50"/>
        <v>0</v>
      </c>
      <c r="K133" s="122">
        <f t="shared" si="50"/>
        <v>0</v>
      </c>
      <c r="L133" s="122">
        <f>SUM(L127:L132)</f>
        <v>0</v>
      </c>
      <c r="M133" s="122">
        <f t="shared" ref="M133" si="51">SUM(M127:M132)</f>
        <v>0</v>
      </c>
      <c r="N133" s="123" t="s">
        <v>53</v>
      </c>
      <c r="O133" s="124">
        <f>IF(G121 &gt; 0,+K133/G121,0)</f>
        <v>0</v>
      </c>
      <c r="P133" s="125">
        <v>0</v>
      </c>
    </row>
    <row r="134" spans="1:16" ht="15" thickBot="1" x14ac:dyDescent="0.4">
      <c r="A134" s="126" t="s">
        <v>54</v>
      </c>
      <c r="B134" s="127"/>
      <c r="C134" s="127"/>
      <c r="D134" s="127"/>
      <c r="E134" s="128">
        <f>IF($B125="kWh",E127+E128+E129+E130+E131*$B124+E132,E127+E128+E129+E130+(E131*10*$B124)+E132)</f>
        <v>0</v>
      </c>
      <c r="F134" s="128">
        <f>IF($B125="kWh",F127+F128+F129+F130+F131*$B124+F132,F127+F128+F129+F130+(F131*10*$B124)+F132)</f>
        <v>0</v>
      </c>
      <c r="G134" s="128">
        <f>IF($B125="kWh",G127+G128+G129+G130+G131*$B124+G132,G127+G128+G129+G130+(G131*10*$B124)+G132)</f>
        <v>0</v>
      </c>
      <c r="H134" s="129">
        <f>+H127+H128+H129+H130+H131*$B124+H132</f>
        <v>0</v>
      </c>
      <c r="I134" s="129">
        <f>+I127+I128+I129+I130+I131*$B124+I132</f>
        <v>0</v>
      </c>
      <c r="J134" s="129">
        <f>+J127+J128+J129+J130+J131*$B124+J132</f>
        <v>0</v>
      </c>
      <c r="K134" s="129">
        <f>+K127+K128+K129+K130+K131*$B124+K132</f>
        <v>0</v>
      </c>
      <c r="L134" s="143">
        <f>L133</f>
        <v>0</v>
      </c>
      <c r="M134" s="130"/>
      <c r="N134" s="131" t="s">
        <v>55</v>
      </c>
      <c r="O134" s="132">
        <f>IF(G121 &gt; 0,+K134/G121,0)</f>
        <v>0</v>
      </c>
      <c r="P134" s="133">
        <v>0</v>
      </c>
    </row>
    <row r="135" spans="1:16" x14ac:dyDescent="0.35">
      <c r="A135" s="180" t="s">
        <v>56</v>
      </c>
      <c r="B135" s="181"/>
      <c r="C135" s="181"/>
      <c r="D135" s="181"/>
      <c r="E135" s="134"/>
      <c r="F135" s="134"/>
      <c r="G135" s="134"/>
      <c r="H135" s="134"/>
      <c r="I135" s="134"/>
      <c r="J135" s="134"/>
      <c r="K135" s="134"/>
      <c r="L135" s="134"/>
      <c r="M135" s="134"/>
      <c r="N135" s="135"/>
      <c r="O135" s="135"/>
      <c r="P135" s="136"/>
    </row>
    <row r="137" spans="1:16" ht="16" thickBot="1" x14ac:dyDescent="0.4">
      <c r="A137" s="141" t="s">
        <v>0</v>
      </c>
      <c r="B137" s="139"/>
      <c r="C137" s="139"/>
      <c r="D137" s="139"/>
      <c r="E137" s="139"/>
      <c r="F137" s="139"/>
      <c r="G137" s="139"/>
      <c r="H137" s="139"/>
      <c r="I137" s="139"/>
      <c r="J137" s="139"/>
      <c r="K137" s="139"/>
      <c r="L137" s="139"/>
      <c r="M137" s="139"/>
      <c r="N137" s="139" t="s">
        <v>3</v>
      </c>
      <c r="O137" s="142"/>
    </row>
    <row r="138" spans="1:16" x14ac:dyDescent="0.35">
      <c r="A138" s="64" t="s">
        <v>4</v>
      </c>
      <c r="B138" s="65"/>
      <c r="C138" s="66"/>
      <c r="D138" s="67" t="s">
        <v>3</v>
      </c>
      <c r="E138" s="68"/>
      <c r="F138" s="67" t="s">
        <v>7</v>
      </c>
      <c r="G138" s="69"/>
      <c r="H138" s="70"/>
      <c r="I138" s="70"/>
      <c r="J138" s="70"/>
      <c r="K138" s="70"/>
      <c r="L138" s="70"/>
      <c r="M138" s="70"/>
      <c r="N138" s="137" t="s">
        <v>8</v>
      </c>
      <c r="O138" s="182"/>
      <c r="P138" s="183"/>
    </row>
    <row r="139" spans="1:16" x14ac:dyDescent="0.35">
      <c r="A139" s="71" t="s">
        <v>9</v>
      </c>
      <c r="B139" s="72"/>
      <c r="C139" s="73"/>
      <c r="D139" s="74"/>
      <c r="E139" s="74" t="s">
        <v>10</v>
      </c>
      <c r="F139" s="74"/>
      <c r="G139" s="75"/>
      <c r="H139" s="74"/>
      <c r="I139" s="74"/>
      <c r="J139" s="93"/>
      <c r="K139" s="74" t="s">
        <v>11</v>
      </c>
      <c r="L139" s="74"/>
      <c r="M139" s="74"/>
      <c r="N139" s="74"/>
      <c r="O139" s="74"/>
      <c r="P139" s="76"/>
    </row>
    <row r="140" spans="1:16" x14ac:dyDescent="0.35">
      <c r="A140" s="71" t="s">
        <v>12</v>
      </c>
      <c r="B140" s="72"/>
      <c r="C140" s="73"/>
      <c r="D140" s="74"/>
      <c r="E140" s="74" t="s">
        <v>13</v>
      </c>
      <c r="F140" s="74"/>
      <c r="G140" s="75"/>
      <c r="H140" s="74"/>
      <c r="I140" s="74"/>
      <c r="J140" s="74"/>
      <c r="K140" s="74" t="s">
        <v>14</v>
      </c>
      <c r="L140" s="77"/>
      <c r="M140" s="74" t="s">
        <v>15</v>
      </c>
      <c r="N140" s="74"/>
      <c r="O140" s="74"/>
      <c r="P140" s="76"/>
    </row>
    <row r="141" spans="1:16" x14ac:dyDescent="0.35">
      <c r="A141" s="78" t="s">
        <v>16</v>
      </c>
      <c r="B141" s="72"/>
      <c r="C141" s="73"/>
      <c r="D141" s="74"/>
      <c r="E141" s="74" t="s">
        <v>17</v>
      </c>
      <c r="F141" s="74"/>
      <c r="G141" s="75"/>
      <c r="H141" s="74"/>
      <c r="I141" s="74"/>
      <c r="J141" s="74"/>
      <c r="K141" s="74">
        <v>2016</v>
      </c>
      <c r="L141" s="77"/>
      <c r="M141" s="74"/>
      <c r="N141" s="74"/>
      <c r="O141" s="74"/>
      <c r="P141" s="76"/>
    </row>
    <row r="142" spans="1:16" x14ac:dyDescent="0.35">
      <c r="A142" s="71" t="s">
        <v>18</v>
      </c>
      <c r="B142" s="72"/>
      <c r="C142" s="79"/>
      <c r="D142" s="74"/>
      <c r="E142" s="74" t="s">
        <v>20</v>
      </c>
      <c r="F142" s="74"/>
      <c r="G142" s="75"/>
      <c r="H142" s="74"/>
      <c r="I142" s="74"/>
      <c r="J142" s="74"/>
      <c r="K142" s="74">
        <v>2017</v>
      </c>
      <c r="L142" s="77"/>
      <c r="M142" s="74"/>
      <c r="N142" s="74"/>
      <c r="O142" s="74"/>
      <c r="P142" s="76"/>
    </row>
    <row r="143" spans="1:16" x14ac:dyDescent="0.35">
      <c r="A143" s="71" t="s">
        <v>21</v>
      </c>
      <c r="B143" s="80"/>
      <c r="C143" s="74"/>
      <c r="D143" s="74"/>
      <c r="E143" s="74" t="s">
        <v>22</v>
      </c>
      <c r="F143" s="74"/>
      <c r="G143" s="81"/>
      <c r="H143" s="74" t="s">
        <v>23</v>
      </c>
      <c r="I143" s="74"/>
      <c r="J143" s="74"/>
      <c r="K143" s="74">
        <v>2018</v>
      </c>
      <c r="L143" s="82"/>
      <c r="M143" s="74"/>
      <c r="N143" s="74"/>
      <c r="O143" s="74"/>
      <c r="P143" s="76"/>
    </row>
    <row r="144" spans="1:16" x14ac:dyDescent="0.35">
      <c r="A144" s="71" t="s">
        <v>24</v>
      </c>
      <c r="B144" s="83"/>
      <c r="C144" s="74"/>
      <c r="D144" s="74"/>
      <c r="E144" s="84" t="s">
        <v>25</v>
      </c>
      <c r="F144" s="74"/>
      <c r="G144" s="85"/>
      <c r="H144" s="86" t="s">
        <v>26</v>
      </c>
      <c r="I144" s="74"/>
      <c r="J144" s="74"/>
      <c r="K144" s="74"/>
      <c r="L144" s="74"/>
      <c r="M144" s="74"/>
      <c r="N144" s="74"/>
      <c r="O144" s="74"/>
      <c r="P144" s="76"/>
    </row>
    <row r="145" spans="1:16" x14ac:dyDescent="0.35">
      <c r="A145" s="87" t="s">
        <v>27</v>
      </c>
      <c r="B145" s="74"/>
      <c r="C145" s="72"/>
      <c r="D145" s="74"/>
      <c r="E145" s="74"/>
      <c r="F145" s="74"/>
      <c r="G145" s="74"/>
      <c r="H145" s="74"/>
      <c r="I145" s="74"/>
      <c r="J145" s="74"/>
      <c r="K145" s="74"/>
      <c r="L145" s="74" t="s">
        <v>28</v>
      </c>
      <c r="M145" s="74"/>
      <c r="N145" s="74"/>
      <c r="O145" s="74"/>
      <c r="P145" s="76"/>
    </row>
    <row r="146" spans="1:16" x14ac:dyDescent="0.35">
      <c r="A146" s="71" t="s">
        <v>29</v>
      </c>
      <c r="B146" s="88">
        <v>0.85</v>
      </c>
      <c r="C146" s="74"/>
      <c r="D146" s="74"/>
      <c r="E146" s="74"/>
      <c r="F146" s="74"/>
      <c r="G146" s="74"/>
      <c r="H146" s="74"/>
      <c r="I146" s="74"/>
      <c r="J146" s="74"/>
      <c r="K146" s="74"/>
      <c r="L146" s="74"/>
      <c r="M146" s="74"/>
      <c r="N146" s="74"/>
      <c r="O146" s="74"/>
      <c r="P146" s="76"/>
    </row>
    <row r="147" spans="1:16" x14ac:dyDescent="0.35">
      <c r="A147" s="87" t="s">
        <v>30</v>
      </c>
      <c r="B147" s="89" t="s">
        <v>31</v>
      </c>
      <c r="C147" s="74"/>
      <c r="D147" s="74"/>
      <c r="E147" s="90" t="s">
        <v>32</v>
      </c>
      <c r="F147" s="91"/>
      <c r="G147" s="92"/>
      <c r="H147" s="90" t="s">
        <v>33</v>
      </c>
      <c r="I147" s="93"/>
      <c r="J147" s="92"/>
      <c r="K147" s="94" t="s">
        <v>34</v>
      </c>
      <c r="L147" s="74"/>
      <c r="M147" s="74"/>
      <c r="N147" s="94" t="s">
        <v>34</v>
      </c>
      <c r="O147" s="74"/>
      <c r="P147" s="76"/>
    </row>
    <row r="148" spans="1:16" ht="76" x14ac:dyDescent="0.35">
      <c r="A148" s="95" t="s">
        <v>35</v>
      </c>
      <c r="B148" s="96" t="s">
        <v>36</v>
      </c>
      <c r="C148" s="97" t="s">
        <v>37</v>
      </c>
      <c r="D148" s="98" t="s">
        <v>38</v>
      </c>
      <c r="E148" s="99">
        <v>2016</v>
      </c>
      <c r="F148" s="97">
        <v>2017</v>
      </c>
      <c r="G148" s="100">
        <v>2018</v>
      </c>
      <c r="H148" s="99">
        <v>2016</v>
      </c>
      <c r="I148" s="97">
        <v>2017</v>
      </c>
      <c r="J148" s="100">
        <v>2018</v>
      </c>
      <c r="K148" s="101" t="s">
        <v>39</v>
      </c>
      <c r="L148" s="102" t="s">
        <v>40</v>
      </c>
      <c r="M148" s="102" t="s">
        <v>41</v>
      </c>
      <c r="N148" s="101" t="s">
        <v>42</v>
      </c>
      <c r="O148" s="103" t="s">
        <v>43</v>
      </c>
      <c r="P148" s="104" t="s">
        <v>44</v>
      </c>
    </row>
    <row r="149" spans="1:16" x14ac:dyDescent="0.35">
      <c r="A149" s="105" t="s">
        <v>45</v>
      </c>
      <c r="B149" s="106"/>
      <c r="C149" s="72"/>
      <c r="D149" s="107">
        <v>0.6</v>
      </c>
      <c r="E149" s="108">
        <v>0</v>
      </c>
      <c r="F149" s="108">
        <v>0</v>
      </c>
      <c r="G149" s="108">
        <v>0</v>
      </c>
      <c r="H149" s="1">
        <f t="shared" ref="H149:H154" si="52">IF($L$9&gt;0,(E149*D149*$L$8/$L$9)+(100%-D149)*E149,0)</f>
        <v>0</v>
      </c>
      <c r="I149" s="1">
        <f t="shared" ref="I149:I154" si="53">IF($L$10&gt;0,(F149*D149*$L$8/$L$10)+(100%-D149)*F149,0)</f>
        <v>0</v>
      </c>
      <c r="J149" s="1">
        <f t="shared" ref="J149:J154" si="54">IF($L$11&gt;0,(G149*D149*$L$8/$L$11)+(100%-D149)*G149,0)</f>
        <v>0</v>
      </c>
      <c r="K149" s="109">
        <f t="shared" ref="K149:K154" si="55">SUM(H149:J149)/3</f>
        <v>0</v>
      </c>
      <c r="L149" s="110">
        <v>0</v>
      </c>
      <c r="M149" s="111"/>
      <c r="N149" s="112">
        <f>L149</f>
        <v>0</v>
      </c>
      <c r="O149" s="113">
        <f>IF(N149 &gt; 0,+K149/N149,0)</f>
        <v>0</v>
      </c>
      <c r="P149" s="114"/>
    </row>
    <row r="150" spans="1:16" x14ac:dyDescent="0.35">
      <c r="A150" s="105" t="s">
        <v>46</v>
      </c>
      <c r="B150" s="106"/>
      <c r="C150" s="72"/>
      <c r="D150" s="107">
        <v>0.9</v>
      </c>
      <c r="E150" s="108">
        <v>0</v>
      </c>
      <c r="F150" s="108">
        <v>0</v>
      </c>
      <c r="G150" s="108">
        <v>0</v>
      </c>
      <c r="H150" s="1">
        <f t="shared" si="52"/>
        <v>0</v>
      </c>
      <c r="I150" s="1">
        <f t="shared" si="53"/>
        <v>0</v>
      </c>
      <c r="J150" s="1">
        <f t="shared" si="54"/>
        <v>0</v>
      </c>
      <c r="K150" s="109">
        <f t="shared" si="55"/>
        <v>0</v>
      </c>
      <c r="L150" s="115">
        <v>0</v>
      </c>
      <c r="M150" s="115"/>
      <c r="N150" s="112">
        <f t="shared" ref="N150" si="56">L150</f>
        <v>0</v>
      </c>
      <c r="O150" s="113">
        <f t="shared" ref="O150:O154" si="57">IF(N150 &gt; 0,+K150/N150,0)</f>
        <v>0</v>
      </c>
      <c r="P150" s="116"/>
    </row>
    <row r="151" spans="1:16" x14ac:dyDescent="0.35">
      <c r="A151" s="105" t="s">
        <v>47</v>
      </c>
      <c r="B151" s="106"/>
      <c r="C151" s="72"/>
      <c r="D151" s="107">
        <v>0.9</v>
      </c>
      <c r="E151" s="108">
        <v>0</v>
      </c>
      <c r="F151" s="108">
        <v>0</v>
      </c>
      <c r="G151" s="108">
        <v>0</v>
      </c>
      <c r="H151" s="1">
        <f t="shared" si="52"/>
        <v>0</v>
      </c>
      <c r="I151" s="1">
        <f t="shared" si="53"/>
        <v>0</v>
      </c>
      <c r="J151" s="1">
        <f t="shared" si="54"/>
        <v>0</v>
      </c>
      <c r="K151" s="109">
        <f t="shared" si="55"/>
        <v>0</v>
      </c>
      <c r="L151" s="115">
        <v>0</v>
      </c>
      <c r="M151" s="115"/>
      <c r="N151" s="112">
        <f>L151</f>
        <v>0</v>
      </c>
      <c r="O151" s="113">
        <f t="shared" si="57"/>
        <v>0</v>
      </c>
      <c r="P151" s="116"/>
    </row>
    <row r="152" spans="1:16" x14ac:dyDescent="0.35">
      <c r="A152" s="105" t="s">
        <v>48</v>
      </c>
      <c r="B152" s="117"/>
      <c r="C152" s="72"/>
      <c r="D152" s="118">
        <v>0</v>
      </c>
      <c r="E152" s="108">
        <v>0</v>
      </c>
      <c r="F152" s="108">
        <v>0</v>
      </c>
      <c r="G152" s="108">
        <v>0</v>
      </c>
      <c r="H152" s="1">
        <f t="shared" si="52"/>
        <v>0</v>
      </c>
      <c r="I152" s="1">
        <f t="shared" si="53"/>
        <v>0</v>
      </c>
      <c r="J152" s="1">
        <f t="shared" si="54"/>
        <v>0</v>
      </c>
      <c r="K152" s="109">
        <f t="shared" si="55"/>
        <v>0</v>
      </c>
      <c r="L152" s="115">
        <v>0</v>
      </c>
      <c r="M152" s="115"/>
      <c r="N152" s="112">
        <f t="shared" ref="N152:N154" si="58">L152</f>
        <v>0</v>
      </c>
      <c r="O152" s="113">
        <f t="shared" si="57"/>
        <v>0</v>
      </c>
      <c r="P152" s="116"/>
    </row>
    <row r="153" spans="1:16" x14ac:dyDescent="0.35">
      <c r="A153" s="105" t="s">
        <v>49</v>
      </c>
      <c r="B153" s="74" t="s">
        <v>50</v>
      </c>
      <c r="C153" s="84" t="str">
        <f>B147</f>
        <v>kWh</v>
      </c>
      <c r="D153" s="119">
        <v>0.9</v>
      </c>
      <c r="E153" s="108">
        <v>0</v>
      </c>
      <c r="F153" s="108">
        <v>0</v>
      </c>
      <c r="G153" s="108">
        <v>0</v>
      </c>
      <c r="H153" s="1">
        <f t="shared" si="52"/>
        <v>0</v>
      </c>
      <c r="I153" s="1">
        <f t="shared" si="53"/>
        <v>0</v>
      </c>
      <c r="J153" s="1">
        <f t="shared" si="54"/>
        <v>0</v>
      </c>
      <c r="K153" s="109">
        <f t="shared" si="55"/>
        <v>0</v>
      </c>
      <c r="L153" s="115">
        <v>0</v>
      </c>
      <c r="M153" s="115"/>
      <c r="N153" s="112">
        <f t="shared" si="58"/>
        <v>0</v>
      </c>
      <c r="O153" s="113">
        <f t="shared" si="57"/>
        <v>0</v>
      </c>
      <c r="P153" s="116"/>
    </row>
    <row r="154" spans="1:16" ht="15" thickBot="1" x14ac:dyDescent="0.4">
      <c r="A154" s="120" t="s">
        <v>51</v>
      </c>
      <c r="B154" s="72"/>
      <c r="C154" s="72"/>
      <c r="D154" s="118">
        <v>0.9</v>
      </c>
      <c r="E154" s="108">
        <v>0</v>
      </c>
      <c r="F154" s="108">
        <v>0</v>
      </c>
      <c r="G154" s="108">
        <v>0</v>
      </c>
      <c r="H154" s="1">
        <f t="shared" si="52"/>
        <v>0</v>
      </c>
      <c r="I154" s="1">
        <f t="shared" si="53"/>
        <v>0</v>
      </c>
      <c r="J154" s="1">
        <f t="shared" si="54"/>
        <v>0</v>
      </c>
      <c r="K154" s="109">
        <f t="shared" si="55"/>
        <v>0</v>
      </c>
      <c r="L154" s="115">
        <v>0</v>
      </c>
      <c r="M154" s="115"/>
      <c r="N154" s="112">
        <f t="shared" si="58"/>
        <v>0</v>
      </c>
      <c r="O154" s="113">
        <f t="shared" si="57"/>
        <v>0</v>
      </c>
      <c r="P154" s="116"/>
    </row>
    <row r="155" spans="1:16" ht="15" thickBot="1" x14ac:dyDescent="0.4">
      <c r="A155" s="121" t="s">
        <v>52</v>
      </c>
      <c r="B155" s="70"/>
      <c r="C155" s="70"/>
      <c r="D155" s="70"/>
      <c r="E155" s="122">
        <f>IF($B147="kWh",SUM(E149:E154),E149+K150+K151+E152+(E153*10)+E154)</f>
        <v>0</v>
      </c>
      <c r="F155" s="122">
        <f>IF($B147="kWh",SUM(F149:F154),F149+L150+L151+F152+(F153*10)+F154)</f>
        <v>0</v>
      </c>
      <c r="G155" s="122">
        <f>IF($B147="kWh",SUM(G149:G154),G149+N150+N151+G152+(G153*10)+G154)</f>
        <v>0</v>
      </c>
      <c r="H155" s="122">
        <f t="shared" ref="H155:K155" si="59">SUM(H149:H154)</f>
        <v>0</v>
      </c>
      <c r="I155" s="122">
        <f t="shared" si="59"/>
        <v>0</v>
      </c>
      <c r="J155" s="122">
        <f t="shared" si="59"/>
        <v>0</v>
      </c>
      <c r="K155" s="122">
        <f t="shared" si="59"/>
        <v>0</v>
      </c>
      <c r="L155" s="122">
        <f>SUM(L149:L154)</f>
        <v>0</v>
      </c>
      <c r="M155" s="122">
        <f t="shared" ref="M155" si="60">SUM(M149:M154)</f>
        <v>0</v>
      </c>
      <c r="N155" s="123" t="s">
        <v>53</v>
      </c>
      <c r="O155" s="124">
        <f>IF(G143 &gt; 0,+K155/G143,0)</f>
        <v>0</v>
      </c>
      <c r="P155" s="125">
        <v>0</v>
      </c>
    </row>
    <row r="156" spans="1:16" ht="15" thickBot="1" x14ac:dyDescent="0.4">
      <c r="A156" s="126" t="s">
        <v>54</v>
      </c>
      <c r="B156" s="127"/>
      <c r="C156" s="127"/>
      <c r="D156" s="127"/>
      <c r="E156" s="128">
        <f>IF($B147="kWh",E149+E150+E151+E152+E153*$B146+E154,E149+E150+E151+E152+(E153*10*$B146)+E154)</f>
        <v>0</v>
      </c>
      <c r="F156" s="128">
        <f>IF($B147="kWh",F149+F150+F151+F152+F153*$B146+F154,F149+F150+F151+F152+(F153*10*$B146)+F154)</f>
        <v>0</v>
      </c>
      <c r="G156" s="128">
        <f>IF($B147="kWh",G149+G150+G151+G152+G153*$B146+G154,G149+G150+G151+G152+(G153*10*$B146)+G154)</f>
        <v>0</v>
      </c>
      <c r="H156" s="129">
        <f>+H149+H150+H151+H152+H153*$B146+H154</f>
        <v>0</v>
      </c>
      <c r="I156" s="129">
        <f>+I149+I150+I151+I152+I153*$B146+I154</f>
        <v>0</v>
      </c>
      <c r="J156" s="129">
        <f>+J149+J150+J151+J152+J153*$B146+J154</f>
        <v>0</v>
      </c>
      <c r="K156" s="129">
        <f>+K149+K150+K151+K152+K153*$B146+K154</f>
        <v>0</v>
      </c>
      <c r="L156" s="143">
        <f>L155</f>
        <v>0</v>
      </c>
      <c r="M156" s="130"/>
      <c r="N156" s="131" t="s">
        <v>55</v>
      </c>
      <c r="O156" s="132">
        <f>IF(G143 &gt; 0,+K156/G143,0)</f>
        <v>0</v>
      </c>
      <c r="P156" s="133">
        <v>0</v>
      </c>
    </row>
    <row r="157" spans="1:16" x14ac:dyDescent="0.35">
      <c r="A157" s="180" t="s">
        <v>56</v>
      </c>
      <c r="B157" s="181"/>
      <c r="C157" s="181"/>
      <c r="D157" s="181"/>
      <c r="E157" s="134"/>
      <c r="F157" s="134"/>
      <c r="G157" s="134"/>
      <c r="H157" s="134"/>
      <c r="I157" s="134"/>
      <c r="J157" s="134"/>
      <c r="K157" s="134"/>
      <c r="L157" s="134"/>
      <c r="M157" s="134"/>
      <c r="N157" s="135"/>
      <c r="O157" s="135"/>
      <c r="P157" s="136"/>
    </row>
    <row r="159" spans="1:16" ht="16" thickBot="1" x14ac:dyDescent="0.4">
      <c r="A159" s="141" t="s">
        <v>0</v>
      </c>
      <c r="B159" s="139"/>
      <c r="C159" s="139"/>
      <c r="D159" s="139"/>
      <c r="E159" s="139"/>
      <c r="F159" s="139"/>
      <c r="G159" s="139"/>
      <c r="H159" s="139"/>
      <c r="I159" s="139"/>
      <c r="J159" s="139"/>
      <c r="K159" s="139"/>
      <c r="L159" s="139"/>
      <c r="M159" s="139"/>
      <c r="N159" s="139" t="s">
        <v>3</v>
      </c>
      <c r="O159" s="142"/>
    </row>
    <row r="160" spans="1:16" x14ac:dyDescent="0.35">
      <c r="A160" s="64" t="s">
        <v>4</v>
      </c>
      <c r="B160" s="65"/>
      <c r="C160" s="66"/>
      <c r="D160" s="67" t="s">
        <v>3</v>
      </c>
      <c r="E160" s="68"/>
      <c r="F160" s="67" t="s">
        <v>7</v>
      </c>
      <c r="G160" s="69"/>
      <c r="H160" s="70"/>
      <c r="I160" s="70"/>
      <c r="J160" s="70"/>
      <c r="K160" s="70"/>
      <c r="L160" s="70"/>
      <c r="M160" s="70"/>
      <c r="N160" s="137" t="s">
        <v>8</v>
      </c>
      <c r="O160" s="182"/>
      <c r="P160" s="183"/>
    </row>
    <row r="161" spans="1:16" x14ac:dyDescent="0.35">
      <c r="A161" s="71" t="s">
        <v>9</v>
      </c>
      <c r="B161" s="72"/>
      <c r="C161" s="73"/>
      <c r="D161" s="74"/>
      <c r="E161" s="74" t="s">
        <v>10</v>
      </c>
      <c r="F161" s="74"/>
      <c r="G161" s="75"/>
      <c r="H161" s="74"/>
      <c r="I161" s="74"/>
      <c r="J161" s="93"/>
      <c r="K161" s="74" t="s">
        <v>11</v>
      </c>
      <c r="L161" s="74"/>
      <c r="M161" s="74"/>
      <c r="N161" s="74"/>
      <c r="O161" s="74"/>
      <c r="P161" s="76"/>
    </row>
    <row r="162" spans="1:16" x14ac:dyDescent="0.35">
      <c r="A162" s="71" t="s">
        <v>12</v>
      </c>
      <c r="B162" s="72"/>
      <c r="C162" s="73"/>
      <c r="D162" s="74"/>
      <c r="E162" s="74" t="s">
        <v>13</v>
      </c>
      <c r="F162" s="74"/>
      <c r="G162" s="75"/>
      <c r="H162" s="74"/>
      <c r="I162" s="74"/>
      <c r="J162" s="74"/>
      <c r="K162" s="74" t="s">
        <v>14</v>
      </c>
      <c r="L162" s="77"/>
      <c r="M162" s="74" t="s">
        <v>15</v>
      </c>
      <c r="N162" s="74"/>
      <c r="O162" s="74"/>
      <c r="P162" s="76"/>
    </row>
    <row r="163" spans="1:16" x14ac:dyDescent="0.35">
      <c r="A163" s="78" t="s">
        <v>16</v>
      </c>
      <c r="B163" s="72"/>
      <c r="C163" s="73"/>
      <c r="D163" s="74"/>
      <c r="E163" s="74" t="s">
        <v>17</v>
      </c>
      <c r="F163" s="74"/>
      <c r="G163" s="75"/>
      <c r="H163" s="74"/>
      <c r="I163" s="74"/>
      <c r="J163" s="74"/>
      <c r="K163" s="74">
        <v>2016</v>
      </c>
      <c r="L163" s="77"/>
      <c r="M163" s="74"/>
      <c r="N163" s="74"/>
      <c r="O163" s="74"/>
      <c r="P163" s="76"/>
    </row>
    <row r="164" spans="1:16" x14ac:dyDescent="0.35">
      <c r="A164" s="71" t="s">
        <v>18</v>
      </c>
      <c r="B164" s="72"/>
      <c r="C164" s="79"/>
      <c r="D164" s="74"/>
      <c r="E164" s="74" t="s">
        <v>20</v>
      </c>
      <c r="F164" s="74"/>
      <c r="G164" s="75"/>
      <c r="H164" s="74"/>
      <c r="I164" s="74"/>
      <c r="J164" s="74"/>
      <c r="K164" s="74">
        <v>2017</v>
      </c>
      <c r="L164" s="77"/>
      <c r="M164" s="74"/>
      <c r="N164" s="74"/>
      <c r="O164" s="74"/>
      <c r="P164" s="76"/>
    </row>
    <row r="165" spans="1:16" x14ac:dyDescent="0.35">
      <c r="A165" s="71" t="s">
        <v>21</v>
      </c>
      <c r="B165" s="80"/>
      <c r="C165" s="74"/>
      <c r="D165" s="74"/>
      <c r="E165" s="74" t="s">
        <v>22</v>
      </c>
      <c r="F165" s="74"/>
      <c r="G165" s="81"/>
      <c r="H165" s="74" t="s">
        <v>23</v>
      </c>
      <c r="I165" s="74"/>
      <c r="J165" s="74"/>
      <c r="K165" s="74">
        <v>2018</v>
      </c>
      <c r="L165" s="82"/>
      <c r="M165" s="74"/>
      <c r="N165" s="74"/>
      <c r="O165" s="74"/>
      <c r="P165" s="76"/>
    </row>
    <row r="166" spans="1:16" x14ac:dyDescent="0.35">
      <c r="A166" s="71" t="s">
        <v>24</v>
      </c>
      <c r="B166" s="83"/>
      <c r="C166" s="74"/>
      <c r="D166" s="74"/>
      <c r="E166" s="84" t="s">
        <v>25</v>
      </c>
      <c r="F166" s="74"/>
      <c r="G166" s="85"/>
      <c r="H166" s="86" t="s">
        <v>26</v>
      </c>
      <c r="I166" s="74"/>
      <c r="J166" s="74"/>
      <c r="K166" s="74"/>
      <c r="L166" s="74"/>
      <c r="M166" s="74"/>
      <c r="N166" s="74"/>
      <c r="O166" s="74"/>
      <c r="P166" s="76"/>
    </row>
    <row r="167" spans="1:16" x14ac:dyDescent="0.35">
      <c r="A167" s="87" t="s">
        <v>27</v>
      </c>
      <c r="B167" s="74"/>
      <c r="C167" s="72"/>
      <c r="D167" s="74"/>
      <c r="E167" s="74"/>
      <c r="F167" s="74"/>
      <c r="G167" s="74"/>
      <c r="H167" s="74"/>
      <c r="I167" s="74"/>
      <c r="J167" s="74"/>
      <c r="K167" s="74"/>
      <c r="L167" s="74" t="s">
        <v>28</v>
      </c>
      <c r="M167" s="74"/>
      <c r="N167" s="74"/>
      <c r="O167" s="74"/>
      <c r="P167" s="76"/>
    </row>
    <row r="168" spans="1:16" x14ac:dyDescent="0.35">
      <c r="A168" s="71" t="s">
        <v>29</v>
      </c>
      <c r="B168" s="88">
        <v>0.85</v>
      </c>
      <c r="C168" s="74"/>
      <c r="D168" s="74"/>
      <c r="E168" s="74"/>
      <c r="F168" s="74"/>
      <c r="G168" s="74"/>
      <c r="H168" s="74"/>
      <c r="I168" s="74"/>
      <c r="J168" s="74"/>
      <c r="K168" s="74"/>
      <c r="L168" s="74"/>
      <c r="M168" s="74"/>
      <c r="N168" s="74"/>
      <c r="O168" s="74"/>
      <c r="P168" s="76"/>
    </row>
    <row r="169" spans="1:16" x14ac:dyDescent="0.35">
      <c r="A169" s="87" t="s">
        <v>30</v>
      </c>
      <c r="B169" s="89" t="s">
        <v>31</v>
      </c>
      <c r="C169" s="74"/>
      <c r="D169" s="74"/>
      <c r="E169" s="90" t="s">
        <v>32</v>
      </c>
      <c r="F169" s="91"/>
      <c r="G169" s="92"/>
      <c r="H169" s="90" t="s">
        <v>33</v>
      </c>
      <c r="I169" s="93"/>
      <c r="J169" s="92"/>
      <c r="K169" s="94" t="s">
        <v>34</v>
      </c>
      <c r="L169" s="74"/>
      <c r="M169" s="74"/>
      <c r="N169" s="94" t="s">
        <v>34</v>
      </c>
      <c r="O169" s="74"/>
      <c r="P169" s="76"/>
    </row>
    <row r="170" spans="1:16" ht="76" x14ac:dyDescent="0.35">
      <c r="A170" s="95" t="s">
        <v>35</v>
      </c>
      <c r="B170" s="96" t="s">
        <v>36</v>
      </c>
      <c r="C170" s="97" t="s">
        <v>37</v>
      </c>
      <c r="D170" s="98" t="s">
        <v>38</v>
      </c>
      <c r="E170" s="99">
        <v>2016</v>
      </c>
      <c r="F170" s="97">
        <v>2017</v>
      </c>
      <c r="G170" s="100">
        <v>2018</v>
      </c>
      <c r="H170" s="99">
        <v>2016</v>
      </c>
      <c r="I170" s="97">
        <v>2017</v>
      </c>
      <c r="J170" s="100">
        <v>2018</v>
      </c>
      <c r="K170" s="101" t="s">
        <v>39</v>
      </c>
      <c r="L170" s="102" t="s">
        <v>40</v>
      </c>
      <c r="M170" s="102" t="s">
        <v>41</v>
      </c>
      <c r="N170" s="101" t="s">
        <v>42</v>
      </c>
      <c r="O170" s="103" t="s">
        <v>43</v>
      </c>
      <c r="P170" s="104" t="s">
        <v>44</v>
      </c>
    </row>
    <row r="171" spans="1:16" x14ac:dyDescent="0.35">
      <c r="A171" s="105" t="s">
        <v>45</v>
      </c>
      <c r="B171" s="106"/>
      <c r="C171" s="72"/>
      <c r="D171" s="107">
        <v>0.6</v>
      </c>
      <c r="E171" s="108">
        <v>0</v>
      </c>
      <c r="F171" s="108">
        <v>0</v>
      </c>
      <c r="G171" s="108">
        <v>0</v>
      </c>
      <c r="H171" s="1">
        <f t="shared" ref="H171:H176" si="61">IF($L$9&gt;0,(E171*D171*$L$8/$L$9)+(100%-D171)*E171,0)</f>
        <v>0</v>
      </c>
      <c r="I171" s="1">
        <f t="shared" ref="I171:I176" si="62">IF($L$10&gt;0,(F171*D171*$L$8/$L$10)+(100%-D171)*F171,0)</f>
        <v>0</v>
      </c>
      <c r="J171" s="1">
        <f t="shared" ref="J171:J176" si="63">IF($L$11&gt;0,(G171*D171*$L$8/$L$11)+(100%-D171)*G171,0)</f>
        <v>0</v>
      </c>
      <c r="K171" s="109">
        <f t="shared" ref="K171:K176" si="64">SUM(H171:J171)/3</f>
        <v>0</v>
      </c>
      <c r="L171" s="110">
        <v>0</v>
      </c>
      <c r="M171" s="111"/>
      <c r="N171" s="112">
        <f>L171</f>
        <v>0</v>
      </c>
      <c r="O171" s="113">
        <f>IF(N171 &gt; 0,+K171/N171,0)</f>
        <v>0</v>
      </c>
      <c r="P171" s="114"/>
    </row>
    <row r="172" spans="1:16" x14ac:dyDescent="0.35">
      <c r="A172" s="105" t="s">
        <v>46</v>
      </c>
      <c r="B172" s="106"/>
      <c r="C172" s="72"/>
      <c r="D172" s="107">
        <v>0.9</v>
      </c>
      <c r="E172" s="108">
        <v>0</v>
      </c>
      <c r="F172" s="108">
        <v>0</v>
      </c>
      <c r="G172" s="108">
        <v>0</v>
      </c>
      <c r="H172" s="1">
        <f t="shared" si="61"/>
        <v>0</v>
      </c>
      <c r="I172" s="1">
        <f t="shared" si="62"/>
        <v>0</v>
      </c>
      <c r="J172" s="1">
        <f t="shared" si="63"/>
        <v>0</v>
      </c>
      <c r="K172" s="109">
        <f t="shared" si="64"/>
        <v>0</v>
      </c>
      <c r="L172" s="115">
        <v>0</v>
      </c>
      <c r="M172" s="115"/>
      <c r="N172" s="112">
        <f t="shared" ref="N172" si="65">L172</f>
        <v>0</v>
      </c>
      <c r="O172" s="113">
        <f t="shared" ref="O172:O176" si="66">IF(N172 &gt; 0,+K172/N172,0)</f>
        <v>0</v>
      </c>
      <c r="P172" s="116"/>
    </row>
    <row r="173" spans="1:16" x14ac:dyDescent="0.35">
      <c r="A173" s="105" t="s">
        <v>47</v>
      </c>
      <c r="B173" s="106"/>
      <c r="C173" s="72"/>
      <c r="D173" s="107">
        <v>0.9</v>
      </c>
      <c r="E173" s="108">
        <v>0</v>
      </c>
      <c r="F173" s="108">
        <v>0</v>
      </c>
      <c r="G173" s="108">
        <v>0</v>
      </c>
      <c r="H173" s="1">
        <f t="shared" si="61"/>
        <v>0</v>
      </c>
      <c r="I173" s="1">
        <f t="shared" si="62"/>
        <v>0</v>
      </c>
      <c r="J173" s="1">
        <f t="shared" si="63"/>
        <v>0</v>
      </c>
      <c r="K173" s="109">
        <f t="shared" si="64"/>
        <v>0</v>
      </c>
      <c r="L173" s="115">
        <v>0</v>
      </c>
      <c r="M173" s="115"/>
      <c r="N173" s="112">
        <f>L173</f>
        <v>0</v>
      </c>
      <c r="O173" s="113">
        <f t="shared" si="66"/>
        <v>0</v>
      </c>
      <c r="P173" s="116"/>
    </row>
    <row r="174" spans="1:16" x14ac:dyDescent="0.35">
      <c r="A174" s="105" t="s">
        <v>48</v>
      </c>
      <c r="B174" s="117"/>
      <c r="C174" s="72"/>
      <c r="D174" s="118">
        <v>0</v>
      </c>
      <c r="E174" s="108">
        <v>0</v>
      </c>
      <c r="F174" s="108">
        <v>0</v>
      </c>
      <c r="G174" s="108">
        <v>0</v>
      </c>
      <c r="H174" s="1">
        <f t="shared" si="61"/>
        <v>0</v>
      </c>
      <c r="I174" s="1">
        <f t="shared" si="62"/>
        <v>0</v>
      </c>
      <c r="J174" s="1">
        <f t="shared" si="63"/>
        <v>0</v>
      </c>
      <c r="K174" s="109">
        <f t="shared" si="64"/>
        <v>0</v>
      </c>
      <c r="L174" s="115">
        <v>0</v>
      </c>
      <c r="M174" s="115"/>
      <c r="N174" s="112">
        <f t="shared" ref="N174:N176" si="67">L174</f>
        <v>0</v>
      </c>
      <c r="O174" s="113">
        <f t="shared" si="66"/>
        <v>0</v>
      </c>
      <c r="P174" s="116"/>
    </row>
    <row r="175" spans="1:16" x14ac:dyDescent="0.35">
      <c r="A175" s="105" t="s">
        <v>49</v>
      </c>
      <c r="B175" s="74" t="s">
        <v>50</v>
      </c>
      <c r="C175" s="84" t="str">
        <f>B169</f>
        <v>kWh</v>
      </c>
      <c r="D175" s="119">
        <v>0.9</v>
      </c>
      <c r="E175" s="108">
        <v>0</v>
      </c>
      <c r="F175" s="108">
        <v>0</v>
      </c>
      <c r="G175" s="108">
        <v>0</v>
      </c>
      <c r="H175" s="1">
        <f t="shared" si="61"/>
        <v>0</v>
      </c>
      <c r="I175" s="1">
        <f t="shared" si="62"/>
        <v>0</v>
      </c>
      <c r="J175" s="1">
        <f t="shared" si="63"/>
        <v>0</v>
      </c>
      <c r="K175" s="109">
        <f t="shared" si="64"/>
        <v>0</v>
      </c>
      <c r="L175" s="115">
        <v>0</v>
      </c>
      <c r="M175" s="115"/>
      <c r="N175" s="112">
        <f t="shared" si="67"/>
        <v>0</v>
      </c>
      <c r="O175" s="113">
        <f t="shared" si="66"/>
        <v>0</v>
      </c>
      <c r="P175" s="116"/>
    </row>
    <row r="176" spans="1:16" ht="15" thickBot="1" x14ac:dyDescent="0.4">
      <c r="A176" s="120" t="s">
        <v>51</v>
      </c>
      <c r="B176" s="72"/>
      <c r="C176" s="72"/>
      <c r="D176" s="118">
        <v>0.9</v>
      </c>
      <c r="E176" s="108">
        <v>0</v>
      </c>
      <c r="F176" s="108">
        <v>0</v>
      </c>
      <c r="G176" s="108">
        <v>0</v>
      </c>
      <c r="H176" s="1">
        <f t="shared" si="61"/>
        <v>0</v>
      </c>
      <c r="I176" s="1">
        <f t="shared" si="62"/>
        <v>0</v>
      </c>
      <c r="J176" s="1">
        <f t="shared" si="63"/>
        <v>0</v>
      </c>
      <c r="K176" s="109">
        <f t="shared" si="64"/>
        <v>0</v>
      </c>
      <c r="L176" s="115">
        <v>0</v>
      </c>
      <c r="M176" s="115"/>
      <c r="N176" s="112">
        <f t="shared" si="67"/>
        <v>0</v>
      </c>
      <c r="O176" s="113">
        <f t="shared" si="66"/>
        <v>0</v>
      </c>
      <c r="P176" s="116"/>
    </row>
    <row r="177" spans="1:16" ht="15" thickBot="1" x14ac:dyDescent="0.4">
      <c r="A177" s="121" t="s">
        <v>52</v>
      </c>
      <c r="B177" s="70"/>
      <c r="C177" s="70"/>
      <c r="D177" s="70"/>
      <c r="E177" s="122">
        <f>IF($B169="kWh",SUM(E171:E176),E171+K172+K173+E174+(E175*10)+E176)</f>
        <v>0</v>
      </c>
      <c r="F177" s="122">
        <f>IF($B169="kWh",SUM(F171:F176),F171+L172+L173+F174+(F175*10)+F176)</f>
        <v>0</v>
      </c>
      <c r="G177" s="122">
        <f>IF($B169="kWh",SUM(G171:G176),G171+N172+N173+G174+(G175*10)+G176)</f>
        <v>0</v>
      </c>
      <c r="H177" s="122">
        <f t="shared" ref="H177:K177" si="68">SUM(H171:H176)</f>
        <v>0</v>
      </c>
      <c r="I177" s="122">
        <f t="shared" si="68"/>
        <v>0</v>
      </c>
      <c r="J177" s="122">
        <f t="shared" si="68"/>
        <v>0</v>
      </c>
      <c r="K177" s="122">
        <f t="shared" si="68"/>
        <v>0</v>
      </c>
      <c r="L177" s="122">
        <f>SUM(L171:L176)</f>
        <v>0</v>
      </c>
      <c r="M177" s="122">
        <f t="shared" ref="M177" si="69">SUM(M171:M176)</f>
        <v>0</v>
      </c>
      <c r="N177" s="123" t="s">
        <v>53</v>
      </c>
      <c r="O177" s="124">
        <f>IF(G165 &gt; 0,+K177/G165,0)</f>
        <v>0</v>
      </c>
      <c r="P177" s="125">
        <v>0</v>
      </c>
    </row>
    <row r="178" spans="1:16" ht="15" thickBot="1" x14ac:dyDescent="0.4">
      <c r="A178" s="126" t="s">
        <v>54</v>
      </c>
      <c r="B178" s="127"/>
      <c r="C178" s="127"/>
      <c r="D178" s="127"/>
      <c r="E178" s="128">
        <f>IF($B169="kWh",E171+E172+E173+E174+E175*$B168+E176,E171+E172+E173+E174+(E175*10*$B168)+E176)</f>
        <v>0</v>
      </c>
      <c r="F178" s="128">
        <f>IF($B169="kWh",F171+F172+F173+F174+F175*$B168+F176,F171+F172+F173+F174+(F175*10*$B168)+F176)</f>
        <v>0</v>
      </c>
      <c r="G178" s="128">
        <f>IF($B169="kWh",G171+G172+G173+G174+G175*$B168+G176,G171+G172+G173+G174+(G175*10*$B168)+G176)</f>
        <v>0</v>
      </c>
      <c r="H178" s="129">
        <f>+H171+H172+H173+H174+H175*$B168+H176</f>
        <v>0</v>
      </c>
      <c r="I178" s="129">
        <f>+I171+I172+I173+I174+I175*$B168+I176</f>
        <v>0</v>
      </c>
      <c r="J178" s="129">
        <f>+J171+J172+J173+J174+J175*$B168+J176</f>
        <v>0</v>
      </c>
      <c r="K178" s="129">
        <f>+K171+K172+K173+K174+K175*$B168+K176</f>
        <v>0</v>
      </c>
      <c r="L178" s="143">
        <f>L177</f>
        <v>0</v>
      </c>
      <c r="M178" s="130"/>
      <c r="N178" s="131" t="s">
        <v>55</v>
      </c>
      <c r="O178" s="132">
        <f>IF(G165 &gt; 0,+K178/G165,0)</f>
        <v>0</v>
      </c>
      <c r="P178" s="133">
        <v>0</v>
      </c>
    </row>
    <row r="179" spans="1:16" x14ac:dyDescent="0.35">
      <c r="A179" s="180" t="s">
        <v>56</v>
      </c>
      <c r="B179" s="181"/>
      <c r="C179" s="181"/>
      <c r="D179" s="181"/>
      <c r="E179" s="134"/>
      <c r="F179" s="134"/>
      <c r="G179" s="134"/>
      <c r="H179" s="134"/>
      <c r="I179" s="134"/>
      <c r="J179" s="134"/>
      <c r="K179" s="134"/>
      <c r="L179" s="134"/>
      <c r="M179" s="134"/>
      <c r="N179" s="135"/>
      <c r="O179" s="135"/>
      <c r="P179" s="136"/>
    </row>
    <row r="181" spans="1:16" ht="16" thickBot="1" x14ac:dyDescent="0.4">
      <c r="A181" s="141" t="s">
        <v>0</v>
      </c>
      <c r="B181" s="139"/>
      <c r="C181" s="139"/>
      <c r="D181" s="139"/>
      <c r="E181" s="139"/>
      <c r="F181" s="139"/>
      <c r="G181" s="139"/>
      <c r="H181" s="139"/>
      <c r="I181" s="139"/>
      <c r="J181" s="139"/>
      <c r="K181" s="139"/>
      <c r="L181" s="139"/>
      <c r="M181" s="139"/>
      <c r="N181" s="139" t="s">
        <v>3</v>
      </c>
      <c r="O181" s="142"/>
    </row>
    <row r="182" spans="1:16" x14ac:dyDescent="0.35">
      <c r="A182" s="64" t="s">
        <v>4</v>
      </c>
      <c r="B182" s="65"/>
      <c r="C182" s="66"/>
      <c r="D182" s="67" t="s">
        <v>3</v>
      </c>
      <c r="E182" s="68"/>
      <c r="F182" s="67" t="s">
        <v>7</v>
      </c>
      <c r="G182" s="69"/>
      <c r="H182" s="70"/>
      <c r="I182" s="70"/>
      <c r="J182" s="70"/>
      <c r="K182" s="70"/>
      <c r="L182" s="70"/>
      <c r="M182" s="70"/>
      <c r="N182" s="137" t="s">
        <v>8</v>
      </c>
      <c r="O182" s="182"/>
      <c r="P182" s="183"/>
    </row>
    <row r="183" spans="1:16" x14ac:dyDescent="0.35">
      <c r="A183" s="71" t="s">
        <v>9</v>
      </c>
      <c r="B183" s="72"/>
      <c r="C183" s="73"/>
      <c r="D183" s="74"/>
      <c r="E183" s="74" t="s">
        <v>10</v>
      </c>
      <c r="F183" s="74"/>
      <c r="G183" s="75"/>
      <c r="H183" s="74"/>
      <c r="I183" s="74"/>
      <c r="J183" s="93"/>
      <c r="K183" s="74" t="s">
        <v>11</v>
      </c>
      <c r="L183" s="74"/>
      <c r="M183" s="74"/>
      <c r="N183" s="74"/>
      <c r="O183" s="74"/>
      <c r="P183" s="76"/>
    </row>
    <row r="184" spans="1:16" x14ac:dyDescent="0.35">
      <c r="A184" s="71" t="s">
        <v>12</v>
      </c>
      <c r="B184" s="72"/>
      <c r="C184" s="73"/>
      <c r="D184" s="74"/>
      <c r="E184" s="74" t="s">
        <v>13</v>
      </c>
      <c r="F184" s="74"/>
      <c r="G184" s="75"/>
      <c r="H184" s="74"/>
      <c r="I184" s="74"/>
      <c r="J184" s="74"/>
      <c r="K184" s="74" t="s">
        <v>14</v>
      </c>
      <c r="L184" s="77"/>
      <c r="M184" s="74" t="s">
        <v>15</v>
      </c>
      <c r="N184" s="74"/>
      <c r="O184" s="74"/>
      <c r="P184" s="76"/>
    </row>
    <row r="185" spans="1:16" x14ac:dyDescent="0.35">
      <c r="A185" s="78" t="s">
        <v>16</v>
      </c>
      <c r="B185" s="72"/>
      <c r="C185" s="73"/>
      <c r="D185" s="74"/>
      <c r="E185" s="74" t="s">
        <v>17</v>
      </c>
      <c r="F185" s="74"/>
      <c r="G185" s="75"/>
      <c r="H185" s="74"/>
      <c r="I185" s="74"/>
      <c r="J185" s="74"/>
      <c r="K185" s="74">
        <v>2016</v>
      </c>
      <c r="L185" s="77"/>
      <c r="M185" s="74"/>
      <c r="N185" s="74"/>
      <c r="O185" s="74"/>
      <c r="P185" s="76"/>
    </row>
    <row r="186" spans="1:16" x14ac:dyDescent="0.35">
      <c r="A186" s="71" t="s">
        <v>18</v>
      </c>
      <c r="B186" s="72"/>
      <c r="C186" s="79"/>
      <c r="D186" s="74"/>
      <c r="E186" s="74" t="s">
        <v>20</v>
      </c>
      <c r="F186" s="74"/>
      <c r="G186" s="75"/>
      <c r="H186" s="74"/>
      <c r="I186" s="74"/>
      <c r="J186" s="74"/>
      <c r="K186" s="74">
        <v>2017</v>
      </c>
      <c r="L186" s="77"/>
      <c r="M186" s="74"/>
      <c r="N186" s="74"/>
      <c r="O186" s="74"/>
      <c r="P186" s="76"/>
    </row>
    <row r="187" spans="1:16" x14ac:dyDescent="0.35">
      <c r="A187" s="71" t="s">
        <v>21</v>
      </c>
      <c r="B187" s="80"/>
      <c r="C187" s="74"/>
      <c r="D187" s="74"/>
      <c r="E187" s="74" t="s">
        <v>22</v>
      </c>
      <c r="F187" s="74"/>
      <c r="G187" s="81"/>
      <c r="H187" s="74" t="s">
        <v>23</v>
      </c>
      <c r="I187" s="74"/>
      <c r="J187" s="74"/>
      <c r="K187" s="74">
        <v>2018</v>
      </c>
      <c r="L187" s="82"/>
      <c r="M187" s="74"/>
      <c r="N187" s="74"/>
      <c r="O187" s="74"/>
      <c r="P187" s="76"/>
    </row>
    <row r="188" spans="1:16" x14ac:dyDescent="0.35">
      <c r="A188" s="71" t="s">
        <v>24</v>
      </c>
      <c r="B188" s="83"/>
      <c r="C188" s="74"/>
      <c r="D188" s="74"/>
      <c r="E188" s="84" t="s">
        <v>25</v>
      </c>
      <c r="F188" s="74"/>
      <c r="G188" s="85"/>
      <c r="H188" s="86" t="s">
        <v>26</v>
      </c>
      <c r="I188" s="74"/>
      <c r="J188" s="74"/>
      <c r="K188" s="74"/>
      <c r="L188" s="74"/>
      <c r="M188" s="74"/>
      <c r="N188" s="74"/>
      <c r="O188" s="74"/>
      <c r="P188" s="76"/>
    </row>
    <row r="189" spans="1:16" x14ac:dyDescent="0.35">
      <c r="A189" s="87" t="s">
        <v>27</v>
      </c>
      <c r="B189" s="74"/>
      <c r="C189" s="72"/>
      <c r="D189" s="74"/>
      <c r="E189" s="74"/>
      <c r="F189" s="74"/>
      <c r="G189" s="74"/>
      <c r="H189" s="74"/>
      <c r="I189" s="74"/>
      <c r="J189" s="74"/>
      <c r="K189" s="74"/>
      <c r="L189" s="74" t="s">
        <v>28</v>
      </c>
      <c r="M189" s="74"/>
      <c r="N189" s="74"/>
      <c r="O189" s="74"/>
      <c r="P189" s="76"/>
    </row>
    <row r="190" spans="1:16" x14ac:dyDescent="0.35">
      <c r="A190" s="71" t="s">
        <v>29</v>
      </c>
      <c r="B190" s="88">
        <v>0.85</v>
      </c>
      <c r="C190" s="74"/>
      <c r="D190" s="74"/>
      <c r="E190" s="74"/>
      <c r="F190" s="74"/>
      <c r="G190" s="74"/>
      <c r="H190" s="74"/>
      <c r="I190" s="74"/>
      <c r="J190" s="74"/>
      <c r="K190" s="74"/>
      <c r="L190" s="74"/>
      <c r="M190" s="74"/>
      <c r="N190" s="74"/>
      <c r="O190" s="74"/>
      <c r="P190" s="76"/>
    </row>
    <row r="191" spans="1:16" x14ac:dyDescent="0.35">
      <c r="A191" s="87" t="s">
        <v>30</v>
      </c>
      <c r="B191" s="89" t="s">
        <v>31</v>
      </c>
      <c r="C191" s="74"/>
      <c r="D191" s="74"/>
      <c r="E191" s="90" t="s">
        <v>32</v>
      </c>
      <c r="F191" s="91"/>
      <c r="G191" s="92"/>
      <c r="H191" s="90" t="s">
        <v>33</v>
      </c>
      <c r="I191" s="93"/>
      <c r="J191" s="92"/>
      <c r="K191" s="94" t="s">
        <v>34</v>
      </c>
      <c r="L191" s="74"/>
      <c r="M191" s="74"/>
      <c r="N191" s="94" t="s">
        <v>34</v>
      </c>
      <c r="O191" s="74"/>
      <c r="P191" s="76"/>
    </row>
    <row r="192" spans="1:16" ht="76" x14ac:dyDescent="0.35">
      <c r="A192" s="95" t="s">
        <v>35</v>
      </c>
      <c r="B192" s="96" t="s">
        <v>36</v>
      </c>
      <c r="C192" s="97" t="s">
        <v>37</v>
      </c>
      <c r="D192" s="98" t="s">
        <v>38</v>
      </c>
      <c r="E192" s="99">
        <v>2016</v>
      </c>
      <c r="F192" s="97">
        <v>2017</v>
      </c>
      <c r="G192" s="100">
        <v>2018</v>
      </c>
      <c r="H192" s="99">
        <v>2016</v>
      </c>
      <c r="I192" s="97">
        <v>2017</v>
      </c>
      <c r="J192" s="100">
        <v>2018</v>
      </c>
      <c r="K192" s="101" t="s">
        <v>39</v>
      </c>
      <c r="L192" s="102" t="s">
        <v>40</v>
      </c>
      <c r="M192" s="102" t="s">
        <v>41</v>
      </c>
      <c r="N192" s="101" t="s">
        <v>42</v>
      </c>
      <c r="O192" s="103" t="s">
        <v>43</v>
      </c>
      <c r="P192" s="104" t="s">
        <v>44</v>
      </c>
    </row>
    <row r="193" spans="1:16" x14ac:dyDescent="0.35">
      <c r="A193" s="105" t="s">
        <v>45</v>
      </c>
      <c r="B193" s="106"/>
      <c r="C193" s="72"/>
      <c r="D193" s="107">
        <v>0.6</v>
      </c>
      <c r="E193" s="108"/>
      <c r="F193" s="108"/>
      <c r="G193" s="108"/>
      <c r="H193" s="1">
        <f>IF($L$9&gt;0,(E193*D193*$L$8/$L$9)+(100%-D193)*E193,0)</f>
        <v>0</v>
      </c>
      <c r="I193" s="1">
        <f>IF($L$10&gt;0,(F193*D193*$L$8/$L$10)+(100%-D193)*F193,0)</f>
        <v>0</v>
      </c>
      <c r="J193" s="1">
        <f t="shared" ref="J193:J198" si="70">IF($L$11&gt;0,(G193*D193*$L$8/$L$11)+(100%-D193)*G193,0)</f>
        <v>0</v>
      </c>
      <c r="K193" s="109">
        <f t="shared" ref="K193:K198" si="71">SUM(H193:J193)/3</f>
        <v>0</v>
      </c>
      <c r="L193" s="110"/>
      <c r="M193" s="111"/>
      <c r="N193" s="112">
        <f>L193</f>
        <v>0</v>
      </c>
      <c r="O193" s="113">
        <f>IF(N193 &gt; 0,+K193/N193,0)</f>
        <v>0</v>
      </c>
      <c r="P193" s="114"/>
    </row>
    <row r="194" spans="1:16" x14ac:dyDescent="0.35">
      <c r="A194" s="105" t="s">
        <v>46</v>
      </c>
      <c r="B194" s="106"/>
      <c r="C194" s="72"/>
      <c r="D194" s="107">
        <v>0.9</v>
      </c>
      <c r="E194" s="108"/>
      <c r="F194" s="108"/>
      <c r="G194" s="108"/>
      <c r="H194" s="1">
        <f t="shared" ref="H194:H198" si="72">IF($L$9&gt;0,(E194*D194*$L$8/$L$9)+(100%-D194)*E194,0)</f>
        <v>0</v>
      </c>
      <c r="I194" s="1">
        <f t="shared" ref="I194:I198" si="73">IF($L$10&gt;0,(F194*D194*$L$8/$L$10)+(100%-D194)*F194,0)</f>
        <v>0</v>
      </c>
      <c r="J194" s="1">
        <f t="shared" si="70"/>
        <v>0</v>
      </c>
      <c r="K194" s="109">
        <f t="shared" si="71"/>
        <v>0</v>
      </c>
      <c r="L194" s="115"/>
      <c r="M194" s="115"/>
      <c r="N194" s="112">
        <f t="shared" ref="N194" si="74">L194</f>
        <v>0</v>
      </c>
      <c r="O194" s="113">
        <f t="shared" ref="O194:O198" si="75">IF(N194 &gt; 0,+K194/N194,0)</f>
        <v>0</v>
      </c>
      <c r="P194" s="116"/>
    </row>
    <row r="195" spans="1:16" x14ac:dyDescent="0.35">
      <c r="A195" s="105" t="s">
        <v>47</v>
      </c>
      <c r="B195" s="106"/>
      <c r="C195" s="72"/>
      <c r="D195" s="107">
        <v>0.9</v>
      </c>
      <c r="E195" s="108"/>
      <c r="F195" s="108"/>
      <c r="G195" s="108"/>
      <c r="H195" s="1">
        <f t="shared" si="72"/>
        <v>0</v>
      </c>
      <c r="I195" s="1">
        <f t="shared" si="73"/>
        <v>0</v>
      </c>
      <c r="J195" s="1">
        <f t="shared" si="70"/>
        <v>0</v>
      </c>
      <c r="K195" s="109">
        <f t="shared" si="71"/>
        <v>0</v>
      </c>
      <c r="L195" s="115"/>
      <c r="M195" s="115"/>
      <c r="N195" s="112">
        <f>L195</f>
        <v>0</v>
      </c>
      <c r="O195" s="113">
        <f t="shared" si="75"/>
        <v>0</v>
      </c>
      <c r="P195" s="116"/>
    </row>
    <row r="196" spans="1:16" x14ac:dyDescent="0.35">
      <c r="A196" s="105" t="s">
        <v>48</v>
      </c>
      <c r="B196" s="117"/>
      <c r="C196" s="72"/>
      <c r="D196" s="118">
        <v>0</v>
      </c>
      <c r="E196" s="108"/>
      <c r="F196" s="108"/>
      <c r="G196" s="108"/>
      <c r="H196" s="1">
        <f t="shared" si="72"/>
        <v>0</v>
      </c>
      <c r="I196" s="1">
        <f t="shared" si="73"/>
        <v>0</v>
      </c>
      <c r="J196" s="1">
        <f t="shared" si="70"/>
        <v>0</v>
      </c>
      <c r="K196" s="109">
        <f t="shared" si="71"/>
        <v>0</v>
      </c>
      <c r="L196" s="115"/>
      <c r="M196" s="115"/>
      <c r="N196" s="112">
        <f t="shared" ref="N196:N198" si="76">L196</f>
        <v>0</v>
      </c>
      <c r="O196" s="113">
        <f t="shared" si="75"/>
        <v>0</v>
      </c>
      <c r="P196" s="116"/>
    </row>
    <row r="197" spans="1:16" x14ac:dyDescent="0.35">
      <c r="A197" s="105" t="s">
        <v>49</v>
      </c>
      <c r="B197" s="74" t="s">
        <v>50</v>
      </c>
      <c r="C197" s="84" t="str">
        <f>B191</f>
        <v>kWh</v>
      </c>
      <c r="D197" s="119">
        <v>0.9</v>
      </c>
      <c r="E197" s="108"/>
      <c r="F197" s="108"/>
      <c r="G197" s="108"/>
      <c r="H197" s="1">
        <f t="shared" si="72"/>
        <v>0</v>
      </c>
      <c r="I197" s="1">
        <f t="shared" si="73"/>
        <v>0</v>
      </c>
      <c r="J197" s="1">
        <f t="shared" si="70"/>
        <v>0</v>
      </c>
      <c r="K197" s="109">
        <f t="shared" si="71"/>
        <v>0</v>
      </c>
      <c r="L197" s="115"/>
      <c r="M197" s="115"/>
      <c r="N197" s="112">
        <f t="shared" si="76"/>
        <v>0</v>
      </c>
      <c r="O197" s="113">
        <f t="shared" si="75"/>
        <v>0</v>
      </c>
      <c r="P197" s="116"/>
    </row>
    <row r="198" spans="1:16" ht="15" thickBot="1" x14ac:dyDescent="0.4">
      <c r="A198" s="120" t="s">
        <v>51</v>
      </c>
      <c r="B198" s="72"/>
      <c r="C198" s="72"/>
      <c r="D198" s="118">
        <v>0.9</v>
      </c>
      <c r="E198" s="108"/>
      <c r="F198" s="108"/>
      <c r="G198" s="108"/>
      <c r="H198" s="1">
        <f t="shared" si="72"/>
        <v>0</v>
      </c>
      <c r="I198" s="1">
        <f t="shared" si="73"/>
        <v>0</v>
      </c>
      <c r="J198" s="1">
        <f t="shared" si="70"/>
        <v>0</v>
      </c>
      <c r="K198" s="109">
        <f t="shared" si="71"/>
        <v>0</v>
      </c>
      <c r="L198" s="115"/>
      <c r="M198" s="115"/>
      <c r="N198" s="112">
        <f t="shared" si="76"/>
        <v>0</v>
      </c>
      <c r="O198" s="113">
        <f t="shared" si="75"/>
        <v>0</v>
      </c>
      <c r="P198" s="116"/>
    </row>
    <row r="199" spans="1:16" ht="15" thickBot="1" x14ac:dyDescent="0.4">
      <c r="A199" s="121" t="s">
        <v>52</v>
      </c>
      <c r="B199" s="70"/>
      <c r="C199" s="70"/>
      <c r="D199" s="70"/>
      <c r="E199" s="122">
        <f>IF($B191="kWh",SUM(E193:E198),E193+K194+K195+E196+(E197*10)+E198)</f>
        <v>0</v>
      </c>
      <c r="F199" s="122">
        <f>IF($B191="kWh",SUM(F193:F198),F193+L194+L195+F196+(F197*10)+F198)</f>
        <v>0</v>
      </c>
      <c r="G199" s="122">
        <f>IF($B191="kWh",SUM(G193:G198),G193+N194+N195+G196+(G197*10)+G198)</f>
        <v>0</v>
      </c>
      <c r="H199" s="122">
        <f t="shared" ref="H199:K199" si="77">SUM(H193:H198)</f>
        <v>0</v>
      </c>
      <c r="I199" s="122">
        <f t="shared" si="77"/>
        <v>0</v>
      </c>
      <c r="J199" s="122">
        <f t="shared" si="77"/>
        <v>0</v>
      </c>
      <c r="K199" s="122">
        <f t="shared" si="77"/>
        <v>0</v>
      </c>
      <c r="L199" s="122">
        <f>SUM(L193:L198)</f>
        <v>0</v>
      </c>
      <c r="M199" s="122">
        <f t="shared" ref="M199" si="78">SUM(M193:M198)</f>
        <v>0</v>
      </c>
      <c r="N199" s="123" t="s">
        <v>53</v>
      </c>
      <c r="O199" s="124">
        <f>IF(G187 &gt; 0,+K199/G187,0)</f>
        <v>0</v>
      </c>
      <c r="P199" s="125">
        <v>0</v>
      </c>
    </row>
    <row r="200" spans="1:16" ht="15" thickBot="1" x14ac:dyDescent="0.4">
      <c r="A200" s="126" t="s">
        <v>54</v>
      </c>
      <c r="B200" s="127"/>
      <c r="C200" s="127"/>
      <c r="D200" s="127"/>
      <c r="E200" s="128">
        <f>IF($B191="kWh",E193+E194+E195+E196+E197*$B190+E198,E193+E194+E195+E196+(E197*10*$B190)+E198)</f>
        <v>0</v>
      </c>
      <c r="F200" s="128">
        <f>IF($B191="kWh",F193+F194+F195+F196+F197*$B190+F198,F193+F194+F195+F196+(F197*10*$B190)+F198)</f>
        <v>0</v>
      </c>
      <c r="G200" s="128">
        <f>IF($B191="kWh",G193+G194+G195+G196+G197*$B190+G198,G193+G194+G195+G196+(G197*10*$B190)+G198)</f>
        <v>0</v>
      </c>
      <c r="H200" s="129">
        <f>+H193+H194+H195+H196+H197*$B190+H198</f>
        <v>0</v>
      </c>
      <c r="I200" s="129">
        <f>+I193+I194+I195+I196+I197*$B190+I198</f>
        <v>0</v>
      </c>
      <c r="J200" s="129">
        <f>+J193+J194+J195+J196+J197*$B190+J198</f>
        <v>0</v>
      </c>
      <c r="K200" s="129">
        <f>+K193+K194+K195+K196+K197*$B190+K198</f>
        <v>0</v>
      </c>
      <c r="L200" s="143">
        <f>L199</f>
        <v>0</v>
      </c>
      <c r="M200" s="130"/>
      <c r="N200" s="131" t="s">
        <v>55</v>
      </c>
      <c r="O200" s="132">
        <f>IF(G187 &gt; 0,+K200/G187,0)</f>
        <v>0</v>
      </c>
      <c r="P200" s="133">
        <v>0</v>
      </c>
    </row>
    <row r="201" spans="1:16" x14ac:dyDescent="0.35">
      <c r="A201" s="180" t="s">
        <v>56</v>
      </c>
      <c r="B201" s="181"/>
      <c r="C201" s="181"/>
      <c r="D201" s="181"/>
      <c r="E201" s="134"/>
      <c r="F201" s="134"/>
      <c r="G201" s="134"/>
      <c r="H201" s="134"/>
      <c r="I201" s="134"/>
      <c r="J201" s="134"/>
      <c r="K201" s="134"/>
      <c r="L201" s="134"/>
      <c r="M201" s="134"/>
      <c r="N201" s="135"/>
      <c r="O201" s="135"/>
      <c r="P201" s="136"/>
    </row>
    <row r="203" spans="1:16" ht="16" thickBot="1" x14ac:dyDescent="0.4">
      <c r="A203" s="141" t="s">
        <v>0</v>
      </c>
      <c r="B203" s="139"/>
      <c r="C203" s="139"/>
      <c r="D203" s="139"/>
      <c r="E203" s="139"/>
      <c r="F203" s="139"/>
      <c r="G203" s="139"/>
      <c r="H203" s="139"/>
      <c r="I203" s="139"/>
      <c r="J203" s="139"/>
      <c r="K203" s="139"/>
      <c r="L203" s="139"/>
      <c r="M203" s="139"/>
      <c r="N203" s="139" t="s">
        <v>3</v>
      </c>
      <c r="O203" s="142"/>
    </row>
    <row r="204" spans="1:16" x14ac:dyDescent="0.35">
      <c r="A204" s="64" t="s">
        <v>4</v>
      </c>
      <c r="B204" s="65"/>
      <c r="C204" s="66"/>
      <c r="D204" s="67" t="s">
        <v>3</v>
      </c>
      <c r="E204" s="68"/>
      <c r="F204" s="67" t="s">
        <v>7</v>
      </c>
      <c r="G204" s="69"/>
      <c r="H204" s="70"/>
      <c r="I204" s="70"/>
      <c r="J204" s="70"/>
      <c r="K204" s="70"/>
      <c r="L204" s="70"/>
      <c r="M204" s="70"/>
      <c r="N204" s="137" t="s">
        <v>8</v>
      </c>
      <c r="O204" s="182"/>
      <c r="P204" s="183"/>
    </row>
    <row r="205" spans="1:16" x14ac:dyDescent="0.35">
      <c r="A205" s="71" t="s">
        <v>9</v>
      </c>
      <c r="B205" s="72"/>
      <c r="C205" s="73"/>
      <c r="D205" s="74"/>
      <c r="E205" s="74" t="s">
        <v>10</v>
      </c>
      <c r="F205" s="74"/>
      <c r="G205" s="75"/>
      <c r="H205" s="74"/>
      <c r="I205" s="74"/>
      <c r="J205" s="93"/>
      <c r="K205" s="74" t="s">
        <v>11</v>
      </c>
      <c r="L205" s="74"/>
      <c r="M205" s="74"/>
      <c r="N205" s="74"/>
      <c r="O205" s="74"/>
      <c r="P205" s="76"/>
    </row>
    <row r="206" spans="1:16" x14ac:dyDescent="0.35">
      <c r="A206" s="71" t="s">
        <v>12</v>
      </c>
      <c r="B206" s="72"/>
      <c r="C206" s="73"/>
      <c r="D206" s="74"/>
      <c r="E206" s="74" t="s">
        <v>13</v>
      </c>
      <c r="F206" s="74"/>
      <c r="G206" s="75"/>
      <c r="H206" s="74"/>
      <c r="I206" s="74"/>
      <c r="J206" s="74"/>
      <c r="K206" s="74" t="s">
        <v>14</v>
      </c>
      <c r="L206" s="77"/>
      <c r="M206" s="74" t="s">
        <v>15</v>
      </c>
      <c r="N206" s="74"/>
      <c r="O206" s="74"/>
      <c r="P206" s="76"/>
    </row>
    <row r="207" spans="1:16" x14ac:dyDescent="0.35">
      <c r="A207" s="78" t="s">
        <v>16</v>
      </c>
      <c r="B207" s="72"/>
      <c r="C207" s="73"/>
      <c r="D207" s="74"/>
      <c r="E207" s="74" t="s">
        <v>17</v>
      </c>
      <c r="F207" s="74"/>
      <c r="G207" s="75"/>
      <c r="H207" s="74"/>
      <c r="I207" s="74"/>
      <c r="J207" s="74"/>
      <c r="K207" s="74">
        <v>2016</v>
      </c>
      <c r="L207" s="77"/>
      <c r="M207" s="74"/>
      <c r="N207" s="74"/>
      <c r="O207" s="74"/>
      <c r="P207" s="76"/>
    </row>
    <row r="208" spans="1:16" x14ac:dyDescent="0.35">
      <c r="A208" s="71" t="s">
        <v>18</v>
      </c>
      <c r="B208" s="72"/>
      <c r="C208" s="79"/>
      <c r="D208" s="74"/>
      <c r="E208" s="74" t="s">
        <v>20</v>
      </c>
      <c r="F208" s="74"/>
      <c r="G208" s="75"/>
      <c r="H208" s="74"/>
      <c r="I208" s="74"/>
      <c r="J208" s="74"/>
      <c r="K208" s="74">
        <v>2017</v>
      </c>
      <c r="L208" s="77"/>
      <c r="M208" s="74"/>
      <c r="N208" s="74"/>
      <c r="O208" s="74"/>
      <c r="P208" s="76"/>
    </row>
    <row r="209" spans="1:16" x14ac:dyDescent="0.35">
      <c r="A209" s="71" t="s">
        <v>21</v>
      </c>
      <c r="B209" s="80"/>
      <c r="C209" s="74"/>
      <c r="D209" s="74"/>
      <c r="E209" s="74" t="s">
        <v>22</v>
      </c>
      <c r="F209" s="74"/>
      <c r="G209" s="81"/>
      <c r="H209" s="74" t="s">
        <v>23</v>
      </c>
      <c r="I209" s="74"/>
      <c r="J209" s="74"/>
      <c r="K209" s="74">
        <v>2018</v>
      </c>
      <c r="L209" s="82"/>
      <c r="M209" s="74"/>
      <c r="N209" s="74"/>
      <c r="O209" s="74"/>
      <c r="P209" s="76"/>
    </row>
    <row r="210" spans="1:16" x14ac:dyDescent="0.35">
      <c r="A210" s="71" t="s">
        <v>24</v>
      </c>
      <c r="B210" s="83"/>
      <c r="C210" s="74"/>
      <c r="D210" s="74"/>
      <c r="E210" s="84" t="s">
        <v>25</v>
      </c>
      <c r="F210" s="74"/>
      <c r="G210" s="85"/>
      <c r="H210" s="86" t="s">
        <v>26</v>
      </c>
      <c r="I210" s="74"/>
      <c r="J210" s="74"/>
      <c r="K210" s="74"/>
      <c r="L210" s="74"/>
      <c r="M210" s="74"/>
      <c r="N210" s="74"/>
      <c r="O210" s="74"/>
      <c r="P210" s="76"/>
    </row>
    <row r="211" spans="1:16" x14ac:dyDescent="0.35">
      <c r="A211" s="87" t="s">
        <v>27</v>
      </c>
      <c r="B211" s="74"/>
      <c r="C211" s="72"/>
      <c r="D211" s="74"/>
      <c r="E211" s="74"/>
      <c r="F211" s="74"/>
      <c r="G211" s="74"/>
      <c r="H211" s="74"/>
      <c r="I211" s="74"/>
      <c r="J211" s="74"/>
      <c r="K211" s="74"/>
      <c r="L211" s="74" t="s">
        <v>28</v>
      </c>
      <c r="M211" s="74"/>
      <c r="N211" s="74"/>
      <c r="O211" s="74"/>
      <c r="P211" s="76"/>
    </row>
    <row r="212" spans="1:16" x14ac:dyDescent="0.35">
      <c r="A212" s="71" t="s">
        <v>29</v>
      </c>
      <c r="B212" s="88">
        <v>0.85</v>
      </c>
      <c r="C212" s="74"/>
      <c r="D212" s="74"/>
      <c r="E212" s="74"/>
      <c r="F212" s="74"/>
      <c r="G212" s="74"/>
      <c r="H212" s="74"/>
      <c r="I212" s="74"/>
      <c r="J212" s="74"/>
      <c r="K212" s="74"/>
      <c r="L212" s="74"/>
      <c r="M212" s="74"/>
      <c r="N212" s="74"/>
      <c r="O212" s="74"/>
      <c r="P212" s="76"/>
    </row>
    <row r="213" spans="1:16" x14ac:dyDescent="0.35">
      <c r="A213" s="87" t="s">
        <v>30</v>
      </c>
      <c r="B213" s="89" t="s">
        <v>31</v>
      </c>
      <c r="C213" s="74"/>
      <c r="D213" s="74"/>
      <c r="E213" s="90" t="s">
        <v>32</v>
      </c>
      <c r="F213" s="91"/>
      <c r="G213" s="92"/>
      <c r="H213" s="90" t="s">
        <v>33</v>
      </c>
      <c r="I213" s="93"/>
      <c r="J213" s="92"/>
      <c r="K213" s="94" t="s">
        <v>34</v>
      </c>
      <c r="L213" s="74"/>
      <c r="M213" s="74"/>
      <c r="N213" s="94" t="s">
        <v>34</v>
      </c>
      <c r="O213" s="74"/>
      <c r="P213" s="76"/>
    </row>
    <row r="214" spans="1:16" ht="76" x14ac:dyDescent="0.35">
      <c r="A214" s="95" t="s">
        <v>35</v>
      </c>
      <c r="B214" s="96" t="s">
        <v>36</v>
      </c>
      <c r="C214" s="97" t="s">
        <v>37</v>
      </c>
      <c r="D214" s="98" t="s">
        <v>38</v>
      </c>
      <c r="E214" s="99">
        <v>2016</v>
      </c>
      <c r="F214" s="97">
        <v>2017</v>
      </c>
      <c r="G214" s="100">
        <v>2018</v>
      </c>
      <c r="H214" s="99">
        <v>2016</v>
      </c>
      <c r="I214" s="97">
        <v>2017</v>
      </c>
      <c r="J214" s="100">
        <v>2018</v>
      </c>
      <c r="K214" s="101" t="s">
        <v>39</v>
      </c>
      <c r="L214" s="102" t="s">
        <v>40</v>
      </c>
      <c r="M214" s="102" t="s">
        <v>41</v>
      </c>
      <c r="N214" s="101" t="s">
        <v>42</v>
      </c>
      <c r="O214" s="103" t="s">
        <v>43</v>
      </c>
      <c r="P214" s="104" t="s">
        <v>44</v>
      </c>
    </row>
    <row r="215" spans="1:16" x14ac:dyDescent="0.35">
      <c r="A215" s="105" t="s">
        <v>45</v>
      </c>
      <c r="B215" s="106"/>
      <c r="C215" s="72"/>
      <c r="D215" s="107">
        <v>0.6</v>
      </c>
      <c r="E215" s="108">
        <v>0</v>
      </c>
      <c r="F215" s="108">
        <v>0</v>
      </c>
      <c r="G215" s="108">
        <v>0</v>
      </c>
      <c r="H215" s="1">
        <f t="shared" ref="H215:H220" si="79">IF($L$9&gt;0,(E215*D215*$L$8/$L$9)+(100%-D215)*E215,0)</f>
        <v>0</v>
      </c>
      <c r="I215" s="1">
        <f t="shared" ref="I215:I220" si="80">IF($L$10&gt;0,(F215*D215*$L$8/$L$10)+(100%-D215)*F215,0)</f>
        <v>0</v>
      </c>
      <c r="J215" s="1">
        <f t="shared" ref="J215:J220" si="81">IF($L$11&gt;0,(G215*D215*$L$8/$L$11)+(100%-D215)*G215,0)</f>
        <v>0</v>
      </c>
      <c r="K215" s="109">
        <f t="shared" ref="K215:K220" si="82">SUM(H215:J215)/3</f>
        <v>0</v>
      </c>
      <c r="L215" s="110">
        <v>0</v>
      </c>
      <c r="M215" s="111"/>
      <c r="N215" s="112">
        <f>L215</f>
        <v>0</v>
      </c>
      <c r="O215" s="113">
        <f>IF(N215 &gt; 0,+K215/N215,0)</f>
        <v>0</v>
      </c>
      <c r="P215" s="114"/>
    </row>
    <row r="216" spans="1:16" x14ac:dyDescent="0.35">
      <c r="A216" s="105" t="s">
        <v>46</v>
      </c>
      <c r="B216" s="106"/>
      <c r="C216" s="72"/>
      <c r="D216" s="107">
        <v>0.9</v>
      </c>
      <c r="E216" s="108">
        <v>0</v>
      </c>
      <c r="F216" s="108">
        <v>0</v>
      </c>
      <c r="G216" s="108">
        <v>0</v>
      </c>
      <c r="H216" s="1">
        <f t="shared" si="79"/>
        <v>0</v>
      </c>
      <c r="I216" s="1">
        <f t="shared" si="80"/>
        <v>0</v>
      </c>
      <c r="J216" s="1">
        <f t="shared" si="81"/>
        <v>0</v>
      </c>
      <c r="K216" s="109">
        <f t="shared" si="82"/>
        <v>0</v>
      </c>
      <c r="L216" s="115">
        <v>0</v>
      </c>
      <c r="M216" s="115"/>
      <c r="N216" s="112">
        <f t="shared" ref="N216" si="83">L216</f>
        <v>0</v>
      </c>
      <c r="O216" s="113">
        <f t="shared" ref="O216:O220" si="84">IF(N216 &gt; 0,+K216/N216,0)</f>
        <v>0</v>
      </c>
      <c r="P216" s="116"/>
    </row>
    <row r="217" spans="1:16" x14ac:dyDescent="0.35">
      <c r="A217" s="105" t="s">
        <v>47</v>
      </c>
      <c r="B217" s="106"/>
      <c r="C217" s="72"/>
      <c r="D217" s="107">
        <v>0.9</v>
      </c>
      <c r="E217" s="108">
        <v>0</v>
      </c>
      <c r="F217" s="108">
        <v>0</v>
      </c>
      <c r="G217" s="108">
        <v>0</v>
      </c>
      <c r="H217" s="1">
        <f t="shared" si="79"/>
        <v>0</v>
      </c>
      <c r="I217" s="1">
        <f t="shared" si="80"/>
        <v>0</v>
      </c>
      <c r="J217" s="1">
        <f t="shared" si="81"/>
        <v>0</v>
      </c>
      <c r="K217" s="109">
        <f t="shared" si="82"/>
        <v>0</v>
      </c>
      <c r="L217" s="115">
        <v>0</v>
      </c>
      <c r="M217" s="115"/>
      <c r="N217" s="112">
        <f>L217</f>
        <v>0</v>
      </c>
      <c r="O217" s="113">
        <f t="shared" si="84"/>
        <v>0</v>
      </c>
      <c r="P217" s="116"/>
    </row>
    <row r="218" spans="1:16" x14ac:dyDescent="0.35">
      <c r="A218" s="105" t="s">
        <v>48</v>
      </c>
      <c r="B218" s="117"/>
      <c r="C218" s="72"/>
      <c r="D218" s="118">
        <v>0</v>
      </c>
      <c r="E218" s="108">
        <v>0</v>
      </c>
      <c r="F218" s="108">
        <v>0</v>
      </c>
      <c r="G218" s="108">
        <v>0</v>
      </c>
      <c r="H218" s="1">
        <f t="shared" si="79"/>
        <v>0</v>
      </c>
      <c r="I218" s="1">
        <f t="shared" si="80"/>
        <v>0</v>
      </c>
      <c r="J218" s="1">
        <f t="shared" si="81"/>
        <v>0</v>
      </c>
      <c r="K218" s="109">
        <f t="shared" si="82"/>
        <v>0</v>
      </c>
      <c r="L218" s="115">
        <v>0</v>
      </c>
      <c r="M218" s="115"/>
      <c r="N218" s="112">
        <f t="shared" ref="N218:N220" si="85">L218</f>
        <v>0</v>
      </c>
      <c r="O218" s="113">
        <f t="shared" si="84"/>
        <v>0</v>
      </c>
      <c r="P218" s="116"/>
    </row>
    <row r="219" spans="1:16" x14ac:dyDescent="0.35">
      <c r="A219" s="105" t="s">
        <v>49</v>
      </c>
      <c r="B219" s="74" t="s">
        <v>50</v>
      </c>
      <c r="C219" s="84" t="str">
        <f>B213</f>
        <v>kWh</v>
      </c>
      <c r="D219" s="119">
        <v>0.9</v>
      </c>
      <c r="E219" s="108">
        <v>0</v>
      </c>
      <c r="F219" s="108">
        <v>0</v>
      </c>
      <c r="G219" s="108">
        <v>0</v>
      </c>
      <c r="H219" s="1">
        <f t="shared" si="79"/>
        <v>0</v>
      </c>
      <c r="I219" s="1">
        <f t="shared" si="80"/>
        <v>0</v>
      </c>
      <c r="J219" s="1">
        <f t="shared" si="81"/>
        <v>0</v>
      </c>
      <c r="K219" s="109">
        <f t="shared" si="82"/>
        <v>0</v>
      </c>
      <c r="L219" s="115">
        <v>0</v>
      </c>
      <c r="M219" s="115"/>
      <c r="N219" s="112">
        <f t="shared" si="85"/>
        <v>0</v>
      </c>
      <c r="O219" s="113">
        <f t="shared" si="84"/>
        <v>0</v>
      </c>
      <c r="P219" s="116"/>
    </row>
    <row r="220" spans="1:16" ht="15" thickBot="1" x14ac:dyDescent="0.4">
      <c r="A220" s="120" t="s">
        <v>51</v>
      </c>
      <c r="B220" s="72"/>
      <c r="C220" s="72"/>
      <c r="D220" s="118">
        <v>0.9</v>
      </c>
      <c r="E220" s="108">
        <v>0</v>
      </c>
      <c r="F220" s="108">
        <v>0</v>
      </c>
      <c r="G220" s="108">
        <v>0</v>
      </c>
      <c r="H220" s="1">
        <f t="shared" si="79"/>
        <v>0</v>
      </c>
      <c r="I220" s="1">
        <f t="shared" si="80"/>
        <v>0</v>
      </c>
      <c r="J220" s="1">
        <f t="shared" si="81"/>
        <v>0</v>
      </c>
      <c r="K220" s="109">
        <f t="shared" si="82"/>
        <v>0</v>
      </c>
      <c r="L220" s="115">
        <v>0</v>
      </c>
      <c r="M220" s="115"/>
      <c r="N220" s="112">
        <f t="shared" si="85"/>
        <v>0</v>
      </c>
      <c r="O220" s="113">
        <f t="shared" si="84"/>
        <v>0</v>
      </c>
      <c r="P220" s="116"/>
    </row>
    <row r="221" spans="1:16" ht="15" thickBot="1" x14ac:dyDescent="0.4">
      <c r="A221" s="121" t="s">
        <v>52</v>
      </c>
      <c r="B221" s="70"/>
      <c r="C221" s="70"/>
      <c r="D221" s="70"/>
      <c r="E221" s="122">
        <f>IF($B213="kWh",SUM(E215:E220),E215+K216+K217+E218+(E219*10)+E220)</f>
        <v>0</v>
      </c>
      <c r="F221" s="122">
        <f>IF($B213="kWh",SUM(F215:F220),F215+L216+L217+F218+(F219*10)+F220)</f>
        <v>0</v>
      </c>
      <c r="G221" s="122">
        <f>IF($B213="kWh",SUM(G215:G220),G215+N216+N217+G218+(G219*10)+G220)</f>
        <v>0</v>
      </c>
      <c r="H221" s="122">
        <f t="shared" ref="H221:K221" si="86">SUM(H215:H220)</f>
        <v>0</v>
      </c>
      <c r="I221" s="122">
        <f t="shared" si="86"/>
        <v>0</v>
      </c>
      <c r="J221" s="122">
        <f t="shared" si="86"/>
        <v>0</v>
      </c>
      <c r="K221" s="122">
        <f t="shared" si="86"/>
        <v>0</v>
      </c>
      <c r="L221" s="122">
        <f>SUM(L215:L220)</f>
        <v>0</v>
      </c>
      <c r="M221" s="122">
        <f t="shared" ref="M221" si="87">SUM(M215:M220)</f>
        <v>0</v>
      </c>
      <c r="N221" s="123" t="s">
        <v>53</v>
      </c>
      <c r="O221" s="124">
        <f>IF(G209 &gt; 0,+K221/G209,0)</f>
        <v>0</v>
      </c>
      <c r="P221" s="125">
        <v>0</v>
      </c>
    </row>
    <row r="222" spans="1:16" ht="15" thickBot="1" x14ac:dyDescent="0.4">
      <c r="A222" s="126" t="s">
        <v>54</v>
      </c>
      <c r="B222" s="127"/>
      <c r="C222" s="127"/>
      <c r="D222" s="127"/>
      <c r="E222" s="128">
        <f>IF($B213="kWh",E215+E216+E217+E218+E219*$B212+E220,E215+E216+E217+E218+(E219*10*$B212)+E220)</f>
        <v>0</v>
      </c>
      <c r="F222" s="128">
        <f>IF($B213="kWh",F215+F216+F217+F218+F219*$B212+F220,F215+F216+F217+F218+(F219*10*$B212)+F220)</f>
        <v>0</v>
      </c>
      <c r="G222" s="128">
        <f>IF($B213="kWh",G215+G216+G217+G218+G219*$B212+G220,G215+G216+G217+G218+(G219*10*$B212)+G220)</f>
        <v>0</v>
      </c>
      <c r="H222" s="129">
        <f>+H215+H216+H217+H218+H219*$B212+H220</f>
        <v>0</v>
      </c>
      <c r="I222" s="129">
        <f>+I215+I216+I217+I218+I219*$B212+I220</f>
        <v>0</v>
      </c>
      <c r="J222" s="129">
        <f>+J215+J216+J217+J218+J219*$B212+J220</f>
        <v>0</v>
      </c>
      <c r="K222" s="129">
        <f>+K215+K216+K217+K218+K219*$B212+K220</f>
        <v>0</v>
      </c>
      <c r="L222" s="143">
        <f>L221</f>
        <v>0</v>
      </c>
      <c r="M222" s="130"/>
      <c r="N222" s="131" t="s">
        <v>55</v>
      </c>
      <c r="O222" s="132">
        <f>IF(G209 &gt; 0,+K222/G209,0)</f>
        <v>0</v>
      </c>
      <c r="P222" s="133">
        <v>0</v>
      </c>
    </row>
    <row r="223" spans="1:16" x14ac:dyDescent="0.35">
      <c r="A223" s="180" t="s">
        <v>56</v>
      </c>
      <c r="B223" s="181"/>
      <c r="C223" s="181"/>
      <c r="D223" s="181"/>
      <c r="E223" s="134"/>
      <c r="F223" s="134"/>
      <c r="G223" s="134"/>
      <c r="H223" s="134"/>
      <c r="I223" s="134"/>
      <c r="J223" s="134"/>
      <c r="K223" s="134"/>
      <c r="L223" s="134"/>
      <c r="M223" s="134"/>
      <c r="N223" s="135"/>
      <c r="O223" s="135"/>
      <c r="P223" s="136"/>
    </row>
    <row r="225" spans="1:16" ht="16" thickBot="1" x14ac:dyDescent="0.4">
      <c r="A225" s="141" t="s">
        <v>0</v>
      </c>
      <c r="B225" s="139"/>
      <c r="C225" s="139"/>
      <c r="D225" s="139"/>
      <c r="E225" s="139"/>
      <c r="F225" s="139"/>
      <c r="G225" s="139"/>
      <c r="H225" s="139"/>
      <c r="I225" s="139"/>
      <c r="J225" s="139"/>
      <c r="K225" s="139"/>
      <c r="L225" s="139"/>
      <c r="M225" s="139"/>
      <c r="N225" s="139" t="s">
        <v>3</v>
      </c>
      <c r="O225" s="142"/>
    </row>
    <row r="226" spans="1:16" x14ac:dyDescent="0.35">
      <c r="A226" s="64" t="s">
        <v>4</v>
      </c>
      <c r="B226" s="65"/>
      <c r="C226" s="66"/>
      <c r="D226" s="67" t="s">
        <v>3</v>
      </c>
      <c r="E226" s="68"/>
      <c r="F226" s="67" t="s">
        <v>7</v>
      </c>
      <c r="G226" s="69"/>
      <c r="H226" s="70"/>
      <c r="I226" s="70"/>
      <c r="J226" s="70"/>
      <c r="K226" s="70"/>
      <c r="L226" s="70"/>
      <c r="M226" s="70"/>
      <c r="N226" s="137" t="s">
        <v>8</v>
      </c>
      <c r="O226" s="182"/>
      <c r="P226" s="183"/>
    </row>
    <row r="227" spans="1:16" x14ac:dyDescent="0.35">
      <c r="A227" s="71" t="s">
        <v>9</v>
      </c>
      <c r="B227" s="72"/>
      <c r="C227" s="73"/>
      <c r="D227" s="74"/>
      <c r="E227" s="74" t="s">
        <v>10</v>
      </c>
      <c r="F227" s="74"/>
      <c r="G227" s="75"/>
      <c r="H227" s="74"/>
      <c r="I227" s="74"/>
      <c r="J227" s="93"/>
      <c r="K227" s="74" t="s">
        <v>11</v>
      </c>
      <c r="L227" s="74"/>
      <c r="M227" s="74"/>
      <c r="N227" s="74"/>
      <c r="O227" s="74"/>
      <c r="P227" s="76"/>
    </row>
    <row r="228" spans="1:16" x14ac:dyDescent="0.35">
      <c r="A228" s="71" t="s">
        <v>12</v>
      </c>
      <c r="B228" s="72"/>
      <c r="C228" s="73"/>
      <c r="D228" s="74"/>
      <c r="E228" s="74" t="s">
        <v>13</v>
      </c>
      <c r="F228" s="74"/>
      <c r="G228" s="75"/>
      <c r="H228" s="74"/>
      <c r="I228" s="74"/>
      <c r="J228" s="74"/>
      <c r="K228" s="74" t="s">
        <v>14</v>
      </c>
      <c r="L228" s="77"/>
      <c r="M228" s="74" t="s">
        <v>15</v>
      </c>
      <c r="N228" s="74"/>
      <c r="O228" s="74"/>
      <c r="P228" s="76"/>
    </row>
    <row r="229" spans="1:16" x14ac:dyDescent="0.35">
      <c r="A229" s="78" t="s">
        <v>16</v>
      </c>
      <c r="B229" s="72"/>
      <c r="C229" s="73"/>
      <c r="D229" s="74"/>
      <c r="E229" s="74" t="s">
        <v>17</v>
      </c>
      <c r="F229" s="74"/>
      <c r="G229" s="75"/>
      <c r="H229" s="74"/>
      <c r="I229" s="74"/>
      <c r="J229" s="74"/>
      <c r="K229" s="74">
        <v>2016</v>
      </c>
      <c r="L229" s="77"/>
      <c r="M229" s="74"/>
      <c r="N229" s="74"/>
      <c r="O229" s="74"/>
      <c r="P229" s="76"/>
    </row>
    <row r="230" spans="1:16" x14ac:dyDescent="0.35">
      <c r="A230" s="71" t="s">
        <v>18</v>
      </c>
      <c r="B230" s="72"/>
      <c r="C230" s="79"/>
      <c r="D230" s="74"/>
      <c r="E230" s="74" t="s">
        <v>20</v>
      </c>
      <c r="F230" s="74"/>
      <c r="G230" s="75"/>
      <c r="H230" s="74"/>
      <c r="I230" s="74"/>
      <c r="J230" s="74"/>
      <c r="K230" s="74">
        <v>2017</v>
      </c>
      <c r="L230" s="77"/>
      <c r="M230" s="74"/>
      <c r="N230" s="74"/>
      <c r="O230" s="74"/>
      <c r="P230" s="76"/>
    </row>
    <row r="231" spans="1:16" x14ac:dyDescent="0.35">
      <c r="A231" s="71" t="s">
        <v>21</v>
      </c>
      <c r="B231" s="80"/>
      <c r="C231" s="74"/>
      <c r="D231" s="74"/>
      <c r="E231" s="74" t="s">
        <v>22</v>
      </c>
      <c r="F231" s="74"/>
      <c r="G231" s="81"/>
      <c r="H231" s="74" t="s">
        <v>23</v>
      </c>
      <c r="I231" s="74"/>
      <c r="J231" s="74"/>
      <c r="K231" s="74">
        <v>2018</v>
      </c>
      <c r="L231" s="82"/>
      <c r="M231" s="74"/>
      <c r="N231" s="74"/>
      <c r="O231" s="74"/>
      <c r="P231" s="76"/>
    </row>
    <row r="232" spans="1:16" x14ac:dyDescent="0.35">
      <c r="A232" s="71" t="s">
        <v>24</v>
      </c>
      <c r="B232" s="83"/>
      <c r="C232" s="74"/>
      <c r="D232" s="74"/>
      <c r="E232" s="84" t="s">
        <v>25</v>
      </c>
      <c r="F232" s="74"/>
      <c r="G232" s="85"/>
      <c r="H232" s="86" t="s">
        <v>26</v>
      </c>
      <c r="I232" s="74"/>
      <c r="J232" s="74"/>
      <c r="K232" s="74"/>
      <c r="L232" s="74"/>
      <c r="M232" s="74"/>
      <c r="N232" s="74"/>
      <c r="O232" s="74"/>
      <c r="P232" s="76"/>
    </row>
    <row r="233" spans="1:16" x14ac:dyDescent="0.35">
      <c r="A233" s="87" t="s">
        <v>27</v>
      </c>
      <c r="B233" s="74"/>
      <c r="C233" s="72"/>
      <c r="D233" s="74"/>
      <c r="E233" s="74"/>
      <c r="F233" s="74"/>
      <c r="G233" s="74"/>
      <c r="H233" s="74"/>
      <c r="I233" s="74"/>
      <c r="J233" s="74"/>
      <c r="K233" s="74"/>
      <c r="L233" s="74" t="s">
        <v>28</v>
      </c>
      <c r="M233" s="74"/>
      <c r="N233" s="74"/>
      <c r="O233" s="74"/>
      <c r="P233" s="76"/>
    </row>
    <row r="234" spans="1:16" x14ac:dyDescent="0.35">
      <c r="A234" s="71" t="s">
        <v>29</v>
      </c>
      <c r="B234" s="88">
        <v>0.85</v>
      </c>
      <c r="C234" s="74"/>
      <c r="D234" s="74"/>
      <c r="E234" s="74"/>
      <c r="F234" s="74"/>
      <c r="G234" s="74"/>
      <c r="H234" s="74"/>
      <c r="I234" s="74"/>
      <c r="J234" s="74"/>
      <c r="K234" s="74"/>
      <c r="L234" s="74"/>
      <c r="M234" s="74"/>
      <c r="N234" s="74"/>
      <c r="O234" s="74"/>
      <c r="P234" s="76"/>
    </row>
    <row r="235" spans="1:16" x14ac:dyDescent="0.35">
      <c r="A235" s="87" t="s">
        <v>30</v>
      </c>
      <c r="B235" s="89" t="s">
        <v>31</v>
      </c>
      <c r="C235" s="74"/>
      <c r="D235" s="74"/>
      <c r="E235" s="90" t="s">
        <v>32</v>
      </c>
      <c r="F235" s="91"/>
      <c r="G235" s="92"/>
      <c r="H235" s="90" t="s">
        <v>33</v>
      </c>
      <c r="I235" s="93"/>
      <c r="J235" s="92"/>
      <c r="K235" s="94" t="s">
        <v>34</v>
      </c>
      <c r="L235" s="74"/>
      <c r="M235" s="74"/>
      <c r="N235" s="94" t="s">
        <v>34</v>
      </c>
      <c r="O235" s="74"/>
      <c r="P235" s="76"/>
    </row>
    <row r="236" spans="1:16" ht="76" x14ac:dyDescent="0.35">
      <c r="A236" s="95" t="s">
        <v>35</v>
      </c>
      <c r="B236" s="96" t="s">
        <v>36</v>
      </c>
      <c r="C236" s="97" t="s">
        <v>37</v>
      </c>
      <c r="D236" s="98" t="s">
        <v>38</v>
      </c>
      <c r="E236" s="99">
        <v>2016</v>
      </c>
      <c r="F236" s="97">
        <v>2017</v>
      </c>
      <c r="G236" s="100">
        <v>2018</v>
      </c>
      <c r="H236" s="99">
        <v>2016</v>
      </c>
      <c r="I236" s="97">
        <v>2017</v>
      </c>
      <c r="J236" s="100">
        <v>2018</v>
      </c>
      <c r="K236" s="101" t="s">
        <v>39</v>
      </c>
      <c r="L236" s="102" t="s">
        <v>40</v>
      </c>
      <c r="M236" s="102" t="s">
        <v>41</v>
      </c>
      <c r="N236" s="101" t="s">
        <v>42</v>
      </c>
      <c r="O236" s="103" t="s">
        <v>43</v>
      </c>
      <c r="P236" s="104" t="s">
        <v>44</v>
      </c>
    </row>
    <row r="237" spans="1:16" x14ac:dyDescent="0.35">
      <c r="A237" s="105" t="s">
        <v>45</v>
      </c>
      <c r="B237" s="106"/>
      <c r="C237" s="72"/>
      <c r="D237" s="107">
        <v>0.6</v>
      </c>
      <c r="E237" s="108">
        <v>0</v>
      </c>
      <c r="F237" s="108">
        <v>0</v>
      </c>
      <c r="G237" s="108">
        <v>0</v>
      </c>
      <c r="H237" s="1">
        <f t="shared" ref="H237:H242" si="88">IF($L$9&gt;0,(E237*D237*$L$8/$L$9)+(100%-D237)*E237,0)</f>
        <v>0</v>
      </c>
      <c r="I237" s="1">
        <f t="shared" ref="I237:I242" si="89">IF($L$10&gt;0,(F237*D237*$L$8/$L$10)+(100%-D237)*F237,0)</f>
        <v>0</v>
      </c>
      <c r="J237" s="1">
        <f t="shared" ref="J237:J242" si="90">IF($L$11&gt;0,(G237*D237*$L$8/$L$11)+(100%-D237)*G237,0)</f>
        <v>0</v>
      </c>
      <c r="K237" s="109">
        <f t="shared" ref="K237:K242" si="91">SUM(H237:J237)/3</f>
        <v>0</v>
      </c>
      <c r="L237" s="110">
        <v>0</v>
      </c>
      <c r="M237" s="111"/>
      <c r="N237" s="112">
        <f>L237</f>
        <v>0</v>
      </c>
      <c r="O237" s="113">
        <f>IF(N237 &gt; 0,+K237/N237,0)</f>
        <v>0</v>
      </c>
      <c r="P237" s="114"/>
    </row>
    <row r="238" spans="1:16" x14ac:dyDescent="0.35">
      <c r="A238" s="105" t="s">
        <v>46</v>
      </c>
      <c r="B238" s="106"/>
      <c r="C238" s="72"/>
      <c r="D238" s="107">
        <v>0.9</v>
      </c>
      <c r="E238" s="108">
        <v>0</v>
      </c>
      <c r="F238" s="108">
        <v>0</v>
      </c>
      <c r="G238" s="108">
        <v>0</v>
      </c>
      <c r="H238" s="1">
        <f t="shared" si="88"/>
        <v>0</v>
      </c>
      <c r="I238" s="1">
        <f t="shared" si="89"/>
        <v>0</v>
      </c>
      <c r="J238" s="1">
        <f t="shared" si="90"/>
        <v>0</v>
      </c>
      <c r="K238" s="109">
        <f t="shared" si="91"/>
        <v>0</v>
      </c>
      <c r="L238" s="115">
        <v>0</v>
      </c>
      <c r="M238" s="115"/>
      <c r="N238" s="112">
        <f t="shared" ref="N238" si="92">L238</f>
        <v>0</v>
      </c>
      <c r="O238" s="113">
        <f t="shared" ref="O238:O242" si="93">IF(N238 &gt; 0,+K238/N238,0)</f>
        <v>0</v>
      </c>
      <c r="P238" s="116"/>
    </row>
    <row r="239" spans="1:16" x14ac:dyDescent="0.35">
      <c r="A239" s="105" t="s">
        <v>47</v>
      </c>
      <c r="B239" s="106"/>
      <c r="C239" s="72"/>
      <c r="D239" s="107">
        <v>0.9</v>
      </c>
      <c r="E239" s="108">
        <v>0</v>
      </c>
      <c r="F239" s="108">
        <v>0</v>
      </c>
      <c r="G239" s="108">
        <v>0</v>
      </c>
      <c r="H239" s="1">
        <f t="shared" si="88"/>
        <v>0</v>
      </c>
      <c r="I239" s="1">
        <f t="shared" si="89"/>
        <v>0</v>
      </c>
      <c r="J239" s="1">
        <f t="shared" si="90"/>
        <v>0</v>
      </c>
      <c r="K239" s="109">
        <f t="shared" si="91"/>
        <v>0</v>
      </c>
      <c r="L239" s="115">
        <v>0</v>
      </c>
      <c r="M239" s="115"/>
      <c r="N239" s="112">
        <f>L239</f>
        <v>0</v>
      </c>
      <c r="O239" s="113">
        <f t="shared" si="93"/>
        <v>0</v>
      </c>
      <c r="P239" s="116"/>
    </row>
    <row r="240" spans="1:16" x14ac:dyDescent="0.35">
      <c r="A240" s="105" t="s">
        <v>48</v>
      </c>
      <c r="B240" s="117"/>
      <c r="C240" s="72"/>
      <c r="D240" s="118">
        <v>0</v>
      </c>
      <c r="E240" s="108">
        <v>0</v>
      </c>
      <c r="F240" s="108">
        <v>0</v>
      </c>
      <c r="G240" s="108">
        <v>0</v>
      </c>
      <c r="H240" s="1">
        <f t="shared" si="88"/>
        <v>0</v>
      </c>
      <c r="I240" s="1">
        <f t="shared" si="89"/>
        <v>0</v>
      </c>
      <c r="J240" s="1">
        <f t="shared" si="90"/>
        <v>0</v>
      </c>
      <c r="K240" s="109">
        <f t="shared" si="91"/>
        <v>0</v>
      </c>
      <c r="L240" s="115">
        <v>0</v>
      </c>
      <c r="M240" s="115"/>
      <c r="N240" s="112">
        <f t="shared" ref="N240:N242" si="94">L240</f>
        <v>0</v>
      </c>
      <c r="O240" s="113">
        <f t="shared" si="93"/>
        <v>0</v>
      </c>
      <c r="P240" s="116"/>
    </row>
    <row r="241" spans="1:16" x14ac:dyDescent="0.35">
      <c r="A241" s="105" t="s">
        <v>49</v>
      </c>
      <c r="B241" s="74" t="s">
        <v>50</v>
      </c>
      <c r="C241" s="84" t="str">
        <f>B235</f>
        <v>kWh</v>
      </c>
      <c r="D241" s="119">
        <v>0.9</v>
      </c>
      <c r="E241" s="108">
        <v>0</v>
      </c>
      <c r="F241" s="108">
        <v>0</v>
      </c>
      <c r="G241" s="108">
        <v>0</v>
      </c>
      <c r="H241" s="1">
        <f t="shared" si="88"/>
        <v>0</v>
      </c>
      <c r="I241" s="1">
        <f t="shared" si="89"/>
        <v>0</v>
      </c>
      <c r="J241" s="1">
        <f t="shared" si="90"/>
        <v>0</v>
      </c>
      <c r="K241" s="109">
        <f t="shared" si="91"/>
        <v>0</v>
      </c>
      <c r="L241" s="115">
        <v>0</v>
      </c>
      <c r="M241" s="115"/>
      <c r="N241" s="112">
        <f t="shared" si="94"/>
        <v>0</v>
      </c>
      <c r="O241" s="113">
        <f t="shared" si="93"/>
        <v>0</v>
      </c>
      <c r="P241" s="116"/>
    </row>
    <row r="242" spans="1:16" ht="15" thickBot="1" x14ac:dyDescent="0.4">
      <c r="A242" s="120" t="s">
        <v>51</v>
      </c>
      <c r="B242" s="72"/>
      <c r="C242" s="72"/>
      <c r="D242" s="118">
        <v>0.9</v>
      </c>
      <c r="E242" s="108">
        <v>0</v>
      </c>
      <c r="F242" s="108">
        <v>0</v>
      </c>
      <c r="G242" s="108">
        <v>0</v>
      </c>
      <c r="H242" s="1">
        <f t="shared" si="88"/>
        <v>0</v>
      </c>
      <c r="I242" s="1">
        <f t="shared" si="89"/>
        <v>0</v>
      </c>
      <c r="J242" s="1">
        <f t="shared" si="90"/>
        <v>0</v>
      </c>
      <c r="K242" s="109">
        <f t="shared" si="91"/>
        <v>0</v>
      </c>
      <c r="L242" s="115">
        <v>0</v>
      </c>
      <c r="M242" s="115"/>
      <c r="N242" s="112">
        <f t="shared" si="94"/>
        <v>0</v>
      </c>
      <c r="O242" s="113">
        <f t="shared" si="93"/>
        <v>0</v>
      </c>
      <c r="P242" s="116"/>
    </row>
    <row r="243" spans="1:16" ht="15" thickBot="1" x14ac:dyDescent="0.4">
      <c r="A243" s="121" t="s">
        <v>52</v>
      </c>
      <c r="B243" s="70"/>
      <c r="C243" s="70"/>
      <c r="D243" s="70"/>
      <c r="E243" s="122">
        <f>IF($B235="kWh",SUM(E237:E242),E237+K238+K239+E240+(E241*10)+E242)</f>
        <v>0</v>
      </c>
      <c r="F243" s="122">
        <f>IF($B235="kWh",SUM(F237:F242),F237+L238+L239+F240+(F241*10)+F242)</f>
        <v>0</v>
      </c>
      <c r="G243" s="122">
        <f>IF($B235="kWh",SUM(G237:G242),G237+N238+N239+G240+(G241*10)+G242)</f>
        <v>0</v>
      </c>
      <c r="H243" s="122">
        <f t="shared" ref="H243:K243" si="95">SUM(H237:H242)</f>
        <v>0</v>
      </c>
      <c r="I243" s="122">
        <f t="shared" si="95"/>
        <v>0</v>
      </c>
      <c r="J243" s="122">
        <f t="shared" si="95"/>
        <v>0</v>
      </c>
      <c r="K243" s="122">
        <f t="shared" si="95"/>
        <v>0</v>
      </c>
      <c r="L243" s="122">
        <f>SUM(L237:L242)</f>
        <v>0</v>
      </c>
      <c r="M243" s="122">
        <f t="shared" ref="M243" si="96">SUM(M237:M242)</f>
        <v>0</v>
      </c>
      <c r="N243" s="123" t="s">
        <v>53</v>
      </c>
      <c r="O243" s="124">
        <f>IF(G231 &gt; 0,+K243/G231,0)</f>
        <v>0</v>
      </c>
      <c r="P243" s="125">
        <v>0</v>
      </c>
    </row>
    <row r="244" spans="1:16" ht="15" thickBot="1" x14ac:dyDescent="0.4">
      <c r="A244" s="126" t="s">
        <v>54</v>
      </c>
      <c r="B244" s="127"/>
      <c r="C244" s="127"/>
      <c r="D244" s="127"/>
      <c r="E244" s="128">
        <f>IF($B235="kWh",E237+E238+E239+E240+E241*$B234+E242,E237+E238+E239+E240+(E241*10*$B234)+E242)</f>
        <v>0</v>
      </c>
      <c r="F244" s="128">
        <f>IF($B235="kWh",F237+F238+F239+F240+F241*$B234+F242,F237+F238+F239+F240+(F241*10*$B234)+F242)</f>
        <v>0</v>
      </c>
      <c r="G244" s="128">
        <f>IF($B235="kWh",G237+G238+G239+G240+G241*$B234+G242,G237+G238+G239+G240+(G241*10*$B234)+G242)</f>
        <v>0</v>
      </c>
      <c r="H244" s="129">
        <f>+H237+H238+H239+H240+H241*$B234+H242</f>
        <v>0</v>
      </c>
      <c r="I244" s="129">
        <f>+I237+I238+I239+I240+I241*$B234+I242</f>
        <v>0</v>
      </c>
      <c r="J244" s="129">
        <f>+J237+J238+J239+J240+J241*$B234+J242</f>
        <v>0</v>
      </c>
      <c r="K244" s="129">
        <f>+K237+K238+K239+K240+K241*$B234+K242</f>
        <v>0</v>
      </c>
      <c r="L244" s="143">
        <f>L243</f>
        <v>0</v>
      </c>
      <c r="M244" s="130"/>
      <c r="N244" s="131" t="s">
        <v>55</v>
      </c>
      <c r="O244" s="132">
        <f>IF(G231 &gt; 0,+K244/G231,0)</f>
        <v>0</v>
      </c>
      <c r="P244" s="133">
        <v>0</v>
      </c>
    </row>
    <row r="245" spans="1:16" x14ac:dyDescent="0.35">
      <c r="A245" s="180" t="s">
        <v>56</v>
      </c>
      <c r="B245" s="181"/>
      <c r="C245" s="181"/>
      <c r="D245" s="181"/>
      <c r="E245" s="134"/>
      <c r="F245" s="134"/>
      <c r="G245" s="134"/>
      <c r="H245" s="134"/>
      <c r="I245" s="134"/>
      <c r="J245" s="134"/>
      <c r="K245" s="134"/>
      <c r="L245" s="134"/>
      <c r="M245" s="134"/>
      <c r="N245" s="135"/>
      <c r="O245" s="135"/>
      <c r="P245" s="136"/>
    </row>
    <row r="247" spans="1:16" ht="16" thickBot="1" x14ac:dyDescent="0.4">
      <c r="A247" s="141" t="s">
        <v>0</v>
      </c>
      <c r="B247" s="139"/>
      <c r="C247" s="139"/>
      <c r="D247" s="139"/>
      <c r="E247" s="139"/>
      <c r="F247" s="139"/>
      <c r="G247" s="139"/>
      <c r="H247" s="139"/>
      <c r="I247" s="139"/>
      <c r="J247" s="139"/>
      <c r="K247" s="139"/>
      <c r="L247" s="139"/>
      <c r="M247" s="139"/>
      <c r="N247" s="139" t="s">
        <v>3</v>
      </c>
      <c r="O247" s="142"/>
    </row>
    <row r="248" spans="1:16" x14ac:dyDescent="0.35">
      <c r="A248" s="64" t="s">
        <v>4</v>
      </c>
      <c r="B248" s="65"/>
      <c r="C248" s="66"/>
      <c r="D248" s="67" t="s">
        <v>3</v>
      </c>
      <c r="E248" s="68"/>
      <c r="F248" s="67" t="s">
        <v>7</v>
      </c>
      <c r="G248" s="69"/>
      <c r="H248" s="70"/>
      <c r="I248" s="70"/>
      <c r="J248" s="70"/>
      <c r="K248" s="70"/>
      <c r="L248" s="70"/>
      <c r="M248" s="70"/>
      <c r="N248" s="137" t="s">
        <v>8</v>
      </c>
      <c r="O248" s="182"/>
      <c r="P248" s="183"/>
    </row>
    <row r="249" spans="1:16" x14ac:dyDescent="0.35">
      <c r="A249" s="71" t="s">
        <v>9</v>
      </c>
      <c r="B249" s="72"/>
      <c r="C249" s="73"/>
      <c r="D249" s="74"/>
      <c r="E249" s="74" t="s">
        <v>10</v>
      </c>
      <c r="F249" s="74"/>
      <c r="G249" s="75"/>
      <c r="H249" s="74"/>
      <c r="I249" s="74"/>
      <c r="J249" s="93"/>
      <c r="K249" s="74" t="s">
        <v>11</v>
      </c>
      <c r="L249" s="74"/>
      <c r="M249" s="74"/>
      <c r="N249" s="74"/>
      <c r="O249" s="74"/>
      <c r="P249" s="76"/>
    </row>
    <row r="250" spans="1:16" x14ac:dyDescent="0.35">
      <c r="A250" s="71" t="s">
        <v>12</v>
      </c>
      <c r="B250" s="72"/>
      <c r="C250" s="73"/>
      <c r="D250" s="74"/>
      <c r="E250" s="74" t="s">
        <v>13</v>
      </c>
      <c r="F250" s="74"/>
      <c r="G250" s="75"/>
      <c r="H250" s="74"/>
      <c r="I250" s="74"/>
      <c r="J250" s="74"/>
      <c r="K250" s="74" t="s">
        <v>14</v>
      </c>
      <c r="L250" s="77"/>
      <c r="M250" s="74" t="s">
        <v>15</v>
      </c>
      <c r="N250" s="74"/>
      <c r="O250" s="74"/>
      <c r="P250" s="76"/>
    </row>
    <row r="251" spans="1:16" x14ac:dyDescent="0.35">
      <c r="A251" s="78" t="s">
        <v>16</v>
      </c>
      <c r="B251" s="72"/>
      <c r="C251" s="73"/>
      <c r="D251" s="74"/>
      <c r="E251" s="74" t="s">
        <v>17</v>
      </c>
      <c r="F251" s="74"/>
      <c r="G251" s="75"/>
      <c r="H251" s="74"/>
      <c r="I251" s="74"/>
      <c r="J251" s="74"/>
      <c r="K251" s="74">
        <v>2016</v>
      </c>
      <c r="L251" s="77"/>
      <c r="M251" s="74"/>
      <c r="N251" s="74"/>
      <c r="O251" s="74"/>
      <c r="P251" s="76"/>
    </row>
    <row r="252" spans="1:16" x14ac:dyDescent="0.35">
      <c r="A252" s="71" t="s">
        <v>18</v>
      </c>
      <c r="B252" s="72"/>
      <c r="C252" s="79"/>
      <c r="D252" s="74"/>
      <c r="E252" s="74" t="s">
        <v>20</v>
      </c>
      <c r="F252" s="74"/>
      <c r="G252" s="75"/>
      <c r="H252" s="74"/>
      <c r="I252" s="74"/>
      <c r="J252" s="74"/>
      <c r="K252" s="74">
        <v>2017</v>
      </c>
      <c r="L252" s="77"/>
      <c r="M252" s="74"/>
      <c r="N252" s="74"/>
      <c r="O252" s="74"/>
      <c r="P252" s="76"/>
    </row>
    <row r="253" spans="1:16" x14ac:dyDescent="0.35">
      <c r="A253" s="71" t="s">
        <v>21</v>
      </c>
      <c r="B253" s="80"/>
      <c r="C253" s="74"/>
      <c r="D253" s="74"/>
      <c r="E253" s="74" t="s">
        <v>22</v>
      </c>
      <c r="F253" s="74"/>
      <c r="G253" s="81"/>
      <c r="H253" s="74" t="s">
        <v>23</v>
      </c>
      <c r="I253" s="74"/>
      <c r="J253" s="74"/>
      <c r="K253" s="74">
        <v>2018</v>
      </c>
      <c r="L253" s="82"/>
      <c r="M253" s="74"/>
      <c r="N253" s="74"/>
      <c r="O253" s="74"/>
      <c r="P253" s="76"/>
    </row>
    <row r="254" spans="1:16" x14ac:dyDescent="0.35">
      <c r="A254" s="71" t="s">
        <v>24</v>
      </c>
      <c r="B254" s="83"/>
      <c r="C254" s="74"/>
      <c r="D254" s="74"/>
      <c r="E254" s="84" t="s">
        <v>25</v>
      </c>
      <c r="F254" s="74"/>
      <c r="G254" s="85"/>
      <c r="H254" s="86" t="s">
        <v>26</v>
      </c>
      <c r="I254" s="74"/>
      <c r="J254" s="74"/>
      <c r="K254" s="74"/>
      <c r="L254" s="74"/>
      <c r="M254" s="74"/>
      <c r="N254" s="74"/>
      <c r="O254" s="74"/>
      <c r="P254" s="76"/>
    </row>
    <row r="255" spans="1:16" x14ac:dyDescent="0.35">
      <c r="A255" s="87" t="s">
        <v>27</v>
      </c>
      <c r="B255" s="74"/>
      <c r="C255" s="72"/>
      <c r="D255" s="74"/>
      <c r="E255" s="74"/>
      <c r="F255" s="74"/>
      <c r="G255" s="74"/>
      <c r="H255" s="74"/>
      <c r="I255" s="74"/>
      <c r="J255" s="74"/>
      <c r="K255" s="74"/>
      <c r="L255" s="74" t="s">
        <v>28</v>
      </c>
      <c r="M255" s="74"/>
      <c r="N255" s="74"/>
      <c r="O255" s="74"/>
      <c r="P255" s="76"/>
    </row>
    <row r="256" spans="1:16" x14ac:dyDescent="0.35">
      <c r="A256" s="71" t="s">
        <v>29</v>
      </c>
      <c r="B256" s="88">
        <v>0.85</v>
      </c>
      <c r="C256" s="74"/>
      <c r="D256" s="74"/>
      <c r="E256" s="74"/>
      <c r="F256" s="74"/>
      <c r="G256" s="74"/>
      <c r="H256" s="74"/>
      <c r="I256" s="74"/>
      <c r="J256" s="74"/>
      <c r="K256" s="74"/>
      <c r="L256" s="74"/>
      <c r="M256" s="74"/>
      <c r="N256" s="74"/>
      <c r="O256" s="74"/>
      <c r="P256" s="76"/>
    </row>
    <row r="257" spans="1:16" x14ac:dyDescent="0.35">
      <c r="A257" s="87" t="s">
        <v>30</v>
      </c>
      <c r="B257" s="89" t="s">
        <v>31</v>
      </c>
      <c r="C257" s="74"/>
      <c r="D257" s="74"/>
      <c r="E257" s="90" t="s">
        <v>32</v>
      </c>
      <c r="F257" s="91"/>
      <c r="G257" s="92"/>
      <c r="H257" s="90" t="s">
        <v>33</v>
      </c>
      <c r="I257" s="93"/>
      <c r="J257" s="92"/>
      <c r="K257" s="94" t="s">
        <v>34</v>
      </c>
      <c r="L257" s="74"/>
      <c r="M257" s="74"/>
      <c r="N257" s="94" t="s">
        <v>34</v>
      </c>
      <c r="O257" s="74"/>
      <c r="P257" s="76"/>
    </row>
    <row r="258" spans="1:16" ht="76" x14ac:dyDescent="0.35">
      <c r="A258" s="95" t="s">
        <v>35</v>
      </c>
      <c r="B258" s="96" t="s">
        <v>36</v>
      </c>
      <c r="C258" s="97" t="s">
        <v>37</v>
      </c>
      <c r="D258" s="98" t="s">
        <v>38</v>
      </c>
      <c r="E258" s="99">
        <v>2016</v>
      </c>
      <c r="F258" s="97">
        <v>2017</v>
      </c>
      <c r="G258" s="100">
        <v>2018</v>
      </c>
      <c r="H258" s="99">
        <v>2016</v>
      </c>
      <c r="I258" s="97">
        <v>2017</v>
      </c>
      <c r="J258" s="100">
        <v>2018</v>
      </c>
      <c r="K258" s="101" t="s">
        <v>39</v>
      </c>
      <c r="L258" s="102" t="s">
        <v>40</v>
      </c>
      <c r="M258" s="102" t="s">
        <v>41</v>
      </c>
      <c r="N258" s="101" t="s">
        <v>42</v>
      </c>
      <c r="O258" s="103" t="s">
        <v>43</v>
      </c>
      <c r="P258" s="104" t="s">
        <v>44</v>
      </c>
    </row>
    <row r="259" spans="1:16" x14ac:dyDescent="0.35">
      <c r="A259" s="105" t="s">
        <v>45</v>
      </c>
      <c r="B259" s="106"/>
      <c r="C259" s="72"/>
      <c r="D259" s="107">
        <v>0.6</v>
      </c>
      <c r="E259" s="108">
        <v>0</v>
      </c>
      <c r="F259" s="108">
        <v>0</v>
      </c>
      <c r="G259" s="108">
        <v>0</v>
      </c>
      <c r="H259" s="1">
        <f t="shared" ref="H259:H264" si="97">IF($L$9&gt;0,(E259*D259*$L$8/$L$9)+(100%-D259)*E259,0)</f>
        <v>0</v>
      </c>
      <c r="I259" s="1">
        <f t="shared" ref="I259:I264" si="98">IF($L$10&gt;0,(F259*D259*$L$8/$L$10)+(100%-D259)*F259,0)</f>
        <v>0</v>
      </c>
      <c r="J259" s="1">
        <f t="shared" ref="J259:J264" si="99">IF($L$11&gt;0,(G259*D259*$L$8/$L$11)+(100%-D259)*G259,0)</f>
        <v>0</v>
      </c>
      <c r="K259" s="109">
        <f t="shared" ref="K259:K264" si="100">SUM(H259:J259)/3</f>
        <v>0</v>
      </c>
      <c r="L259" s="110">
        <v>0</v>
      </c>
      <c r="M259" s="111"/>
      <c r="N259" s="112">
        <f>L259</f>
        <v>0</v>
      </c>
      <c r="O259" s="113">
        <f>IF(N259 &gt; 0,+K259/N259,0)</f>
        <v>0</v>
      </c>
      <c r="P259" s="114"/>
    </row>
    <row r="260" spans="1:16" x14ac:dyDescent="0.35">
      <c r="A260" s="105" t="s">
        <v>46</v>
      </c>
      <c r="B260" s="106"/>
      <c r="C260" s="72"/>
      <c r="D260" s="107">
        <v>0.9</v>
      </c>
      <c r="E260" s="108">
        <v>0</v>
      </c>
      <c r="F260" s="108">
        <v>0</v>
      </c>
      <c r="G260" s="108">
        <v>0</v>
      </c>
      <c r="H260" s="1">
        <f t="shared" si="97"/>
        <v>0</v>
      </c>
      <c r="I260" s="1">
        <f t="shared" si="98"/>
        <v>0</v>
      </c>
      <c r="J260" s="1">
        <f t="shared" si="99"/>
        <v>0</v>
      </c>
      <c r="K260" s="109">
        <f t="shared" si="100"/>
        <v>0</v>
      </c>
      <c r="L260" s="115">
        <v>0</v>
      </c>
      <c r="M260" s="115"/>
      <c r="N260" s="112">
        <f t="shared" ref="N260" si="101">L260</f>
        <v>0</v>
      </c>
      <c r="O260" s="113">
        <f t="shared" ref="O260:O264" si="102">IF(N260 &gt; 0,+K260/N260,0)</f>
        <v>0</v>
      </c>
      <c r="P260" s="116"/>
    </row>
    <row r="261" spans="1:16" x14ac:dyDescent="0.35">
      <c r="A261" s="105" t="s">
        <v>47</v>
      </c>
      <c r="B261" s="106"/>
      <c r="C261" s="72"/>
      <c r="D261" s="107">
        <v>0.9</v>
      </c>
      <c r="E261" s="108">
        <v>0</v>
      </c>
      <c r="F261" s="108">
        <v>0</v>
      </c>
      <c r="G261" s="108">
        <v>0</v>
      </c>
      <c r="H261" s="1">
        <f t="shared" si="97"/>
        <v>0</v>
      </c>
      <c r="I261" s="1">
        <f t="shared" si="98"/>
        <v>0</v>
      </c>
      <c r="J261" s="1">
        <f t="shared" si="99"/>
        <v>0</v>
      </c>
      <c r="K261" s="109">
        <f t="shared" si="100"/>
        <v>0</v>
      </c>
      <c r="L261" s="115">
        <v>0</v>
      </c>
      <c r="M261" s="115"/>
      <c r="N261" s="112">
        <f>L261</f>
        <v>0</v>
      </c>
      <c r="O261" s="113">
        <f t="shared" si="102"/>
        <v>0</v>
      </c>
      <c r="P261" s="116"/>
    </row>
    <row r="262" spans="1:16" x14ac:dyDescent="0.35">
      <c r="A262" s="105" t="s">
        <v>48</v>
      </c>
      <c r="B262" s="117"/>
      <c r="C262" s="72"/>
      <c r="D262" s="118">
        <v>0</v>
      </c>
      <c r="E262" s="108">
        <v>0</v>
      </c>
      <c r="F262" s="108">
        <v>0</v>
      </c>
      <c r="G262" s="108">
        <v>0</v>
      </c>
      <c r="H262" s="1">
        <f t="shared" si="97"/>
        <v>0</v>
      </c>
      <c r="I262" s="1">
        <f t="shared" si="98"/>
        <v>0</v>
      </c>
      <c r="J262" s="1">
        <f t="shared" si="99"/>
        <v>0</v>
      </c>
      <c r="K262" s="109">
        <f t="shared" si="100"/>
        <v>0</v>
      </c>
      <c r="L262" s="115">
        <v>0</v>
      </c>
      <c r="M262" s="115"/>
      <c r="N262" s="112">
        <f t="shared" ref="N262:N264" si="103">L262</f>
        <v>0</v>
      </c>
      <c r="O262" s="113">
        <f t="shared" si="102"/>
        <v>0</v>
      </c>
      <c r="P262" s="116"/>
    </row>
    <row r="263" spans="1:16" x14ac:dyDescent="0.35">
      <c r="A263" s="105" t="s">
        <v>49</v>
      </c>
      <c r="B263" s="74" t="s">
        <v>50</v>
      </c>
      <c r="C263" s="84" t="str">
        <f>B257</f>
        <v>kWh</v>
      </c>
      <c r="D263" s="119">
        <v>0.9</v>
      </c>
      <c r="E263" s="108">
        <v>0</v>
      </c>
      <c r="F263" s="108">
        <v>0</v>
      </c>
      <c r="G263" s="108">
        <v>0</v>
      </c>
      <c r="H263" s="1">
        <f t="shared" si="97"/>
        <v>0</v>
      </c>
      <c r="I263" s="1">
        <f t="shared" si="98"/>
        <v>0</v>
      </c>
      <c r="J263" s="1">
        <f t="shared" si="99"/>
        <v>0</v>
      </c>
      <c r="K263" s="109">
        <f t="shared" si="100"/>
        <v>0</v>
      </c>
      <c r="L263" s="115">
        <v>0</v>
      </c>
      <c r="M263" s="115"/>
      <c r="N263" s="112">
        <f t="shared" si="103"/>
        <v>0</v>
      </c>
      <c r="O263" s="113">
        <f t="shared" si="102"/>
        <v>0</v>
      </c>
      <c r="P263" s="116"/>
    </row>
    <row r="264" spans="1:16" ht="15" thickBot="1" x14ac:dyDescent="0.4">
      <c r="A264" s="120" t="s">
        <v>51</v>
      </c>
      <c r="B264" s="72"/>
      <c r="C264" s="72"/>
      <c r="D264" s="118">
        <v>0.9</v>
      </c>
      <c r="E264" s="108">
        <v>0</v>
      </c>
      <c r="F264" s="108">
        <v>0</v>
      </c>
      <c r="G264" s="108">
        <v>0</v>
      </c>
      <c r="H264" s="1">
        <f t="shared" si="97"/>
        <v>0</v>
      </c>
      <c r="I264" s="1">
        <f t="shared" si="98"/>
        <v>0</v>
      </c>
      <c r="J264" s="1">
        <f t="shared" si="99"/>
        <v>0</v>
      </c>
      <c r="K264" s="109">
        <f t="shared" si="100"/>
        <v>0</v>
      </c>
      <c r="L264" s="115">
        <v>0</v>
      </c>
      <c r="M264" s="115"/>
      <c r="N264" s="112">
        <f t="shared" si="103"/>
        <v>0</v>
      </c>
      <c r="O264" s="113">
        <f t="shared" si="102"/>
        <v>0</v>
      </c>
      <c r="P264" s="116"/>
    </row>
    <row r="265" spans="1:16" ht="15" thickBot="1" x14ac:dyDescent="0.4">
      <c r="A265" s="121" t="s">
        <v>52</v>
      </c>
      <c r="B265" s="70"/>
      <c r="C265" s="70"/>
      <c r="D265" s="70"/>
      <c r="E265" s="122">
        <f>IF($B257="kWh",SUM(E259:E264),E259+K260+K261+E262+(E263*10)+E264)</f>
        <v>0</v>
      </c>
      <c r="F265" s="122">
        <f>IF($B257="kWh",SUM(F259:F264),F259+L260+L261+F262+(F263*10)+F264)</f>
        <v>0</v>
      </c>
      <c r="G265" s="122">
        <f>IF($B257="kWh",SUM(G259:G264),G259+N260+N261+G262+(G263*10)+G264)</f>
        <v>0</v>
      </c>
      <c r="H265" s="122">
        <f t="shared" ref="H265:K265" si="104">SUM(H259:H264)</f>
        <v>0</v>
      </c>
      <c r="I265" s="122">
        <f t="shared" si="104"/>
        <v>0</v>
      </c>
      <c r="J265" s="122">
        <f t="shared" si="104"/>
        <v>0</v>
      </c>
      <c r="K265" s="122">
        <f t="shared" si="104"/>
        <v>0</v>
      </c>
      <c r="L265" s="122">
        <f>SUM(L259:L264)</f>
        <v>0</v>
      </c>
      <c r="M265" s="122">
        <f t="shared" ref="M265" si="105">SUM(M259:M264)</f>
        <v>0</v>
      </c>
      <c r="N265" s="123" t="s">
        <v>53</v>
      </c>
      <c r="O265" s="124">
        <f>IF(G253 &gt; 0,+K265/G253,0)</f>
        <v>0</v>
      </c>
      <c r="P265" s="125">
        <v>0</v>
      </c>
    </row>
    <row r="266" spans="1:16" ht="15" thickBot="1" x14ac:dyDescent="0.4">
      <c r="A266" s="126" t="s">
        <v>54</v>
      </c>
      <c r="B266" s="127"/>
      <c r="C266" s="127"/>
      <c r="D266" s="127"/>
      <c r="E266" s="128">
        <f>IF($B257="kWh",E259+E260+E261+E262+E263*$B256+E264,E259+E260+E261+E262+(E263*10*$B256)+E264)</f>
        <v>0</v>
      </c>
      <c r="F266" s="128">
        <f>IF($B257="kWh",F259+F260+F261+F262+F263*$B256+F264,F259+F260+F261+F262+(F263*10*$B256)+F264)</f>
        <v>0</v>
      </c>
      <c r="G266" s="128">
        <f>IF($B257="kWh",G259+G260+G261+G262+G263*$B256+G264,G259+G260+G261+G262+(G263*10*$B256)+G264)</f>
        <v>0</v>
      </c>
      <c r="H266" s="129">
        <f>+H259+H260+H261+H262+H263*$B256+H264</f>
        <v>0</v>
      </c>
      <c r="I266" s="129">
        <f>+I259+I260+I261+I262+I263*$B256+I264</f>
        <v>0</v>
      </c>
      <c r="J266" s="129">
        <f>+J259+J260+J261+J262+J263*$B256+J264</f>
        <v>0</v>
      </c>
      <c r="K266" s="129">
        <f>+K259+K260+K261+K262+K263*$B256+K264</f>
        <v>0</v>
      </c>
      <c r="L266" s="143">
        <f>L265</f>
        <v>0</v>
      </c>
      <c r="M266" s="130"/>
      <c r="N266" s="131" t="s">
        <v>55</v>
      </c>
      <c r="O266" s="132">
        <f>IF(G253 &gt; 0,+K266/G253,0)</f>
        <v>0</v>
      </c>
      <c r="P266" s="133">
        <v>0</v>
      </c>
    </row>
    <row r="267" spans="1:16" x14ac:dyDescent="0.35">
      <c r="A267" s="180" t="s">
        <v>56</v>
      </c>
      <c r="B267" s="181"/>
      <c r="C267" s="181"/>
      <c r="D267" s="181"/>
      <c r="E267" s="134"/>
      <c r="F267" s="134"/>
      <c r="G267" s="134"/>
      <c r="H267" s="134"/>
      <c r="I267" s="134"/>
      <c r="J267" s="134"/>
      <c r="K267" s="134"/>
      <c r="L267" s="134"/>
      <c r="M267" s="134"/>
      <c r="N267" s="135"/>
      <c r="O267" s="135"/>
      <c r="P267" s="136"/>
    </row>
    <row r="269" spans="1:16" ht="16" thickBot="1" x14ac:dyDescent="0.4">
      <c r="A269" s="141" t="s">
        <v>0</v>
      </c>
      <c r="B269" s="139"/>
      <c r="C269" s="139"/>
      <c r="D269" s="139"/>
      <c r="E269" s="139"/>
      <c r="F269" s="139"/>
      <c r="G269" s="139"/>
      <c r="H269" s="139"/>
      <c r="I269" s="139"/>
      <c r="J269" s="139"/>
      <c r="K269" s="139"/>
      <c r="L269" s="139"/>
      <c r="M269" s="139"/>
      <c r="N269" s="139" t="s">
        <v>3</v>
      </c>
      <c r="O269" s="142"/>
    </row>
    <row r="270" spans="1:16" x14ac:dyDescent="0.35">
      <c r="A270" s="64" t="s">
        <v>4</v>
      </c>
      <c r="B270" s="65"/>
      <c r="C270" s="66"/>
      <c r="D270" s="67" t="s">
        <v>3</v>
      </c>
      <c r="E270" s="68"/>
      <c r="F270" s="67" t="s">
        <v>7</v>
      </c>
      <c r="G270" s="69"/>
      <c r="H270" s="70"/>
      <c r="I270" s="70"/>
      <c r="J270" s="70"/>
      <c r="K270" s="70"/>
      <c r="L270" s="70"/>
      <c r="M270" s="70"/>
      <c r="N270" s="137" t="s">
        <v>8</v>
      </c>
      <c r="O270" s="182"/>
      <c r="P270" s="183"/>
    </row>
    <row r="271" spans="1:16" x14ac:dyDescent="0.35">
      <c r="A271" s="71" t="s">
        <v>9</v>
      </c>
      <c r="B271" s="72"/>
      <c r="C271" s="73"/>
      <c r="D271" s="74"/>
      <c r="E271" s="74" t="s">
        <v>10</v>
      </c>
      <c r="F271" s="74"/>
      <c r="G271" s="75"/>
      <c r="H271" s="74"/>
      <c r="I271" s="74"/>
      <c r="J271" s="93"/>
      <c r="K271" s="74" t="s">
        <v>11</v>
      </c>
      <c r="L271" s="74"/>
      <c r="M271" s="74"/>
      <c r="N271" s="74"/>
      <c r="O271" s="74"/>
      <c r="P271" s="76"/>
    </row>
    <row r="272" spans="1:16" x14ac:dyDescent="0.35">
      <c r="A272" s="71" t="s">
        <v>12</v>
      </c>
      <c r="B272" s="72"/>
      <c r="C272" s="73"/>
      <c r="D272" s="74"/>
      <c r="E272" s="74" t="s">
        <v>13</v>
      </c>
      <c r="F272" s="74"/>
      <c r="G272" s="75"/>
      <c r="H272" s="74"/>
      <c r="I272" s="74"/>
      <c r="J272" s="74"/>
      <c r="K272" s="74" t="s">
        <v>14</v>
      </c>
      <c r="L272" s="77"/>
      <c r="M272" s="74" t="s">
        <v>15</v>
      </c>
      <c r="N272" s="74"/>
      <c r="O272" s="74"/>
      <c r="P272" s="76"/>
    </row>
    <row r="273" spans="1:16" x14ac:dyDescent="0.35">
      <c r="A273" s="78" t="s">
        <v>16</v>
      </c>
      <c r="B273" s="72"/>
      <c r="C273" s="73"/>
      <c r="D273" s="74"/>
      <c r="E273" s="74" t="s">
        <v>17</v>
      </c>
      <c r="F273" s="74"/>
      <c r="G273" s="75"/>
      <c r="H273" s="74"/>
      <c r="I273" s="74"/>
      <c r="J273" s="74"/>
      <c r="K273" s="74">
        <v>2016</v>
      </c>
      <c r="L273" s="77"/>
      <c r="M273" s="74"/>
      <c r="N273" s="74"/>
      <c r="O273" s="74"/>
      <c r="P273" s="76"/>
    </row>
    <row r="274" spans="1:16" x14ac:dyDescent="0.35">
      <c r="A274" s="71" t="s">
        <v>18</v>
      </c>
      <c r="B274" s="72"/>
      <c r="C274" s="79"/>
      <c r="D274" s="74"/>
      <c r="E274" s="74" t="s">
        <v>20</v>
      </c>
      <c r="F274" s="74"/>
      <c r="G274" s="75"/>
      <c r="H274" s="74"/>
      <c r="I274" s="74"/>
      <c r="J274" s="74"/>
      <c r="K274" s="74">
        <v>2017</v>
      </c>
      <c r="L274" s="77"/>
      <c r="M274" s="74"/>
      <c r="N274" s="74"/>
      <c r="O274" s="74"/>
      <c r="P274" s="76"/>
    </row>
    <row r="275" spans="1:16" x14ac:dyDescent="0.35">
      <c r="A275" s="71" t="s">
        <v>21</v>
      </c>
      <c r="B275" s="80"/>
      <c r="C275" s="74"/>
      <c r="D275" s="74"/>
      <c r="E275" s="74" t="s">
        <v>22</v>
      </c>
      <c r="F275" s="74"/>
      <c r="G275" s="81"/>
      <c r="H275" s="74" t="s">
        <v>23</v>
      </c>
      <c r="I275" s="74"/>
      <c r="J275" s="74"/>
      <c r="K275" s="74">
        <v>2018</v>
      </c>
      <c r="L275" s="82"/>
      <c r="M275" s="74"/>
      <c r="N275" s="74"/>
      <c r="O275" s="74"/>
      <c r="P275" s="76"/>
    </row>
    <row r="276" spans="1:16" x14ac:dyDescent="0.35">
      <c r="A276" s="71" t="s">
        <v>24</v>
      </c>
      <c r="B276" s="83"/>
      <c r="C276" s="74"/>
      <c r="D276" s="74"/>
      <c r="E276" s="84" t="s">
        <v>25</v>
      </c>
      <c r="F276" s="74"/>
      <c r="G276" s="85"/>
      <c r="H276" s="86" t="s">
        <v>26</v>
      </c>
      <c r="I276" s="74"/>
      <c r="J276" s="74"/>
      <c r="K276" s="74"/>
      <c r="L276" s="74"/>
      <c r="M276" s="74"/>
      <c r="N276" s="74"/>
      <c r="O276" s="74"/>
      <c r="P276" s="76"/>
    </row>
    <row r="277" spans="1:16" x14ac:dyDescent="0.35">
      <c r="A277" s="87" t="s">
        <v>27</v>
      </c>
      <c r="B277" s="74"/>
      <c r="C277" s="72"/>
      <c r="D277" s="74"/>
      <c r="E277" s="74"/>
      <c r="F277" s="74"/>
      <c r="G277" s="74"/>
      <c r="H277" s="74"/>
      <c r="I277" s="74"/>
      <c r="J277" s="74"/>
      <c r="K277" s="74"/>
      <c r="L277" s="74" t="s">
        <v>28</v>
      </c>
      <c r="M277" s="74"/>
      <c r="N277" s="74"/>
      <c r="O277" s="74"/>
      <c r="P277" s="76"/>
    </row>
    <row r="278" spans="1:16" x14ac:dyDescent="0.35">
      <c r="A278" s="71" t="s">
        <v>29</v>
      </c>
      <c r="B278" s="88">
        <v>0.85</v>
      </c>
      <c r="C278" s="74"/>
      <c r="D278" s="74"/>
      <c r="E278" s="74"/>
      <c r="F278" s="74"/>
      <c r="G278" s="74"/>
      <c r="H278" s="74"/>
      <c r="I278" s="74"/>
      <c r="J278" s="74"/>
      <c r="K278" s="74"/>
      <c r="L278" s="74"/>
      <c r="M278" s="74"/>
      <c r="N278" s="74"/>
      <c r="O278" s="74"/>
      <c r="P278" s="76"/>
    </row>
    <row r="279" spans="1:16" x14ac:dyDescent="0.35">
      <c r="A279" s="87" t="s">
        <v>30</v>
      </c>
      <c r="B279" s="89" t="s">
        <v>31</v>
      </c>
      <c r="C279" s="74"/>
      <c r="D279" s="74"/>
      <c r="E279" s="90" t="s">
        <v>32</v>
      </c>
      <c r="F279" s="91"/>
      <c r="G279" s="92"/>
      <c r="H279" s="90" t="s">
        <v>33</v>
      </c>
      <c r="I279" s="93"/>
      <c r="J279" s="92"/>
      <c r="K279" s="94" t="s">
        <v>34</v>
      </c>
      <c r="L279" s="74"/>
      <c r="M279" s="74"/>
      <c r="N279" s="94" t="s">
        <v>34</v>
      </c>
      <c r="O279" s="74"/>
      <c r="P279" s="76"/>
    </row>
    <row r="280" spans="1:16" ht="76" x14ac:dyDescent="0.35">
      <c r="A280" s="95" t="s">
        <v>35</v>
      </c>
      <c r="B280" s="96" t="s">
        <v>36</v>
      </c>
      <c r="C280" s="97" t="s">
        <v>37</v>
      </c>
      <c r="D280" s="98" t="s">
        <v>38</v>
      </c>
      <c r="E280" s="99">
        <v>2016</v>
      </c>
      <c r="F280" s="97">
        <v>2017</v>
      </c>
      <c r="G280" s="100">
        <v>2018</v>
      </c>
      <c r="H280" s="99">
        <v>2016</v>
      </c>
      <c r="I280" s="97">
        <v>2017</v>
      </c>
      <c r="J280" s="100">
        <v>2018</v>
      </c>
      <c r="K280" s="101" t="s">
        <v>39</v>
      </c>
      <c r="L280" s="102" t="s">
        <v>40</v>
      </c>
      <c r="M280" s="102" t="s">
        <v>41</v>
      </c>
      <c r="N280" s="101" t="s">
        <v>42</v>
      </c>
      <c r="O280" s="103" t="s">
        <v>43</v>
      </c>
      <c r="P280" s="104" t="s">
        <v>44</v>
      </c>
    </row>
    <row r="281" spans="1:16" x14ac:dyDescent="0.35">
      <c r="A281" s="105" t="s">
        <v>45</v>
      </c>
      <c r="B281" s="106"/>
      <c r="C281" s="72"/>
      <c r="D281" s="107">
        <v>0.6</v>
      </c>
      <c r="E281" s="108">
        <v>0</v>
      </c>
      <c r="F281" s="108">
        <v>0</v>
      </c>
      <c r="G281" s="108">
        <v>0</v>
      </c>
      <c r="H281" s="1">
        <f t="shared" ref="H281:H286" si="106">IF($L$9&gt;0,(E281*D281*$L$8/$L$9)+(100%-D281)*E281,0)</f>
        <v>0</v>
      </c>
      <c r="I281" s="1">
        <f t="shared" ref="I281:I286" si="107">IF($L$10&gt;0,(F281*D281*$L$8/$L$10)+(100%-D281)*F281,0)</f>
        <v>0</v>
      </c>
      <c r="J281" s="1">
        <f t="shared" ref="J281:J286" si="108">IF($L$11&gt;0,(G281*D281*$L$8/$L$11)+(100%-D281)*G281,0)</f>
        <v>0</v>
      </c>
      <c r="K281" s="109">
        <f t="shared" ref="K281:K286" si="109">SUM(H281:J281)/3</f>
        <v>0</v>
      </c>
      <c r="L281" s="110">
        <v>0</v>
      </c>
      <c r="M281" s="111"/>
      <c r="N281" s="112">
        <f>L281</f>
        <v>0</v>
      </c>
      <c r="O281" s="113">
        <f>IF(N281 &gt; 0,+K281/N281,0)</f>
        <v>0</v>
      </c>
      <c r="P281" s="114"/>
    </row>
    <row r="282" spans="1:16" x14ac:dyDescent="0.35">
      <c r="A282" s="105" t="s">
        <v>46</v>
      </c>
      <c r="B282" s="106"/>
      <c r="C282" s="72"/>
      <c r="D282" s="107">
        <v>0.9</v>
      </c>
      <c r="E282" s="108">
        <v>0</v>
      </c>
      <c r="F282" s="108">
        <v>0</v>
      </c>
      <c r="G282" s="108">
        <v>0</v>
      </c>
      <c r="H282" s="1">
        <f t="shared" si="106"/>
        <v>0</v>
      </c>
      <c r="I282" s="1">
        <f t="shared" si="107"/>
        <v>0</v>
      </c>
      <c r="J282" s="1">
        <f t="shared" si="108"/>
        <v>0</v>
      </c>
      <c r="K282" s="109">
        <f t="shared" si="109"/>
        <v>0</v>
      </c>
      <c r="L282" s="115">
        <v>0</v>
      </c>
      <c r="M282" s="115"/>
      <c r="N282" s="112">
        <f t="shared" ref="N282" si="110">L282</f>
        <v>0</v>
      </c>
      <c r="O282" s="113">
        <f t="shared" ref="O282:O286" si="111">IF(N282 &gt; 0,+K282/N282,0)</f>
        <v>0</v>
      </c>
      <c r="P282" s="116"/>
    </row>
    <row r="283" spans="1:16" x14ac:dyDescent="0.35">
      <c r="A283" s="105" t="s">
        <v>47</v>
      </c>
      <c r="B283" s="106"/>
      <c r="C283" s="72"/>
      <c r="D283" s="107">
        <v>0.9</v>
      </c>
      <c r="E283" s="108">
        <v>0</v>
      </c>
      <c r="F283" s="108">
        <v>0</v>
      </c>
      <c r="G283" s="108">
        <v>0</v>
      </c>
      <c r="H283" s="1">
        <f t="shared" si="106"/>
        <v>0</v>
      </c>
      <c r="I283" s="1">
        <f t="shared" si="107"/>
        <v>0</v>
      </c>
      <c r="J283" s="1">
        <f t="shared" si="108"/>
        <v>0</v>
      </c>
      <c r="K283" s="109">
        <f t="shared" si="109"/>
        <v>0</v>
      </c>
      <c r="L283" s="115">
        <v>0</v>
      </c>
      <c r="M283" s="115"/>
      <c r="N283" s="112">
        <f>L283</f>
        <v>0</v>
      </c>
      <c r="O283" s="113">
        <f t="shared" si="111"/>
        <v>0</v>
      </c>
      <c r="P283" s="116"/>
    </row>
    <row r="284" spans="1:16" x14ac:dyDescent="0.35">
      <c r="A284" s="105" t="s">
        <v>48</v>
      </c>
      <c r="B284" s="117"/>
      <c r="C284" s="72"/>
      <c r="D284" s="118">
        <v>0</v>
      </c>
      <c r="E284" s="108">
        <v>0</v>
      </c>
      <c r="F284" s="108">
        <v>0</v>
      </c>
      <c r="G284" s="108">
        <v>0</v>
      </c>
      <c r="H284" s="1">
        <f t="shared" si="106"/>
        <v>0</v>
      </c>
      <c r="I284" s="1">
        <f t="shared" si="107"/>
        <v>0</v>
      </c>
      <c r="J284" s="1">
        <f t="shared" si="108"/>
        <v>0</v>
      </c>
      <c r="K284" s="109">
        <f t="shared" si="109"/>
        <v>0</v>
      </c>
      <c r="L284" s="115">
        <v>0</v>
      </c>
      <c r="M284" s="115"/>
      <c r="N284" s="112">
        <f t="shared" ref="N284:N286" si="112">L284</f>
        <v>0</v>
      </c>
      <c r="O284" s="113">
        <f t="shared" si="111"/>
        <v>0</v>
      </c>
      <c r="P284" s="116"/>
    </row>
    <row r="285" spans="1:16" x14ac:dyDescent="0.35">
      <c r="A285" s="105" t="s">
        <v>49</v>
      </c>
      <c r="B285" s="74" t="s">
        <v>50</v>
      </c>
      <c r="C285" s="84" t="str">
        <f>B279</f>
        <v>kWh</v>
      </c>
      <c r="D285" s="119">
        <v>0.9</v>
      </c>
      <c r="E285" s="108">
        <v>0</v>
      </c>
      <c r="F285" s="108">
        <v>0</v>
      </c>
      <c r="G285" s="108">
        <v>0</v>
      </c>
      <c r="H285" s="1">
        <f t="shared" si="106"/>
        <v>0</v>
      </c>
      <c r="I285" s="1">
        <f t="shared" si="107"/>
        <v>0</v>
      </c>
      <c r="J285" s="1">
        <f t="shared" si="108"/>
        <v>0</v>
      </c>
      <c r="K285" s="109">
        <f t="shared" si="109"/>
        <v>0</v>
      </c>
      <c r="L285" s="115">
        <v>0</v>
      </c>
      <c r="M285" s="115"/>
      <c r="N285" s="112">
        <f t="shared" si="112"/>
        <v>0</v>
      </c>
      <c r="O285" s="113">
        <f t="shared" si="111"/>
        <v>0</v>
      </c>
      <c r="P285" s="116"/>
    </row>
    <row r="286" spans="1:16" ht="15" thickBot="1" x14ac:dyDescent="0.4">
      <c r="A286" s="120" t="s">
        <v>51</v>
      </c>
      <c r="B286" s="72"/>
      <c r="C286" s="72"/>
      <c r="D286" s="118">
        <v>0.9</v>
      </c>
      <c r="E286" s="108">
        <v>0</v>
      </c>
      <c r="F286" s="108">
        <v>0</v>
      </c>
      <c r="G286" s="108">
        <v>0</v>
      </c>
      <c r="H286" s="1">
        <f t="shared" si="106"/>
        <v>0</v>
      </c>
      <c r="I286" s="1">
        <f t="shared" si="107"/>
        <v>0</v>
      </c>
      <c r="J286" s="1">
        <f t="shared" si="108"/>
        <v>0</v>
      </c>
      <c r="K286" s="109">
        <f t="shared" si="109"/>
        <v>0</v>
      </c>
      <c r="L286" s="115">
        <v>0</v>
      </c>
      <c r="M286" s="115"/>
      <c r="N286" s="112">
        <f t="shared" si="112"/>
        <v>0</v>
      </c>
      <c r="O286" s="113">
        <f t="shared" si="111"/>
        <v>0</v>
      </c>
      <c r="P286" s="116"/>
    </row>
    <row r="287" spans="1:16" ht="15" thickBot="1" x14ac:dyDescent="0.4">
      <c r="A287" s="121" t="s">
        <v>52</v>
      </c>
      <c r="B287" s="70"/>
      <c r="C287" s="70"/>
      <c r="D287" s="70"/>
      <c r="E287" s="122">
        <f>IF($B279="kWh",SUM(E281:E286),E281+K282+K283+E284+(E285*10)+E286)</f>
        <v>0</v>
      </c>
      <c r="F287" s="122">
        <f>IF($B279="kWh",SUM(F281:F286),F281+L282+L283+F284+(F285*10)+F286)</f>
        <v>0</v>
      </c>
      <c r="G287" s="122">
        <f>IF($B279="kWh",SUM(G281:G286),G281+N282+N283+G284+(G285*10)+G286)</f>
        <v>0</v>
      </c>
      <c r="H287" s="122">
        <f t="shared" ref="H287:K287" si="113">SUM(H281:H286)</f>
        <v>0</v>
      </c>
      <c r="I287" s="122">
        <f t="shared" si="113"/>
        <v>0</v>
      </c>
      <c r="J287" s="122">
        <f t="shared" si="113"/>
        <v>0</v>
      </c>
      <c r="K287" s="122">
        <f t="shared" si="113"/>
        <v>0</v>
      </c>
      <c r="L287" s="122">
        <f>SUM(L281:L286)</f>
        <v>0</v>
      </c>
      <c r="M287" s="122">
        <f t="shared" ref="M287" si="114">SUM(M281:M286)</f>
        <v>0</v>
      </c>
      <c r="N287" s="123" t="s">
        <v>53</v>
      </c>
      <c r="O287" s="124">
        <f>IF(G275 &gt; 0,+K287/G275,0)</f>
        <v>0</v>
      </c>
      <c r="P287" s="125">
        <v>0</v>
      </c>
    </row>
    <row r="288" spans="1:16" ht="15" thickBot="1" x14ac:dyDescent="0.4">
      <c r="A288" s="126" t="s">
        <v>54</v>
      </c>
      <c r="B288" s="127"/>
      <c r="C288" s="127"/>
      <c r="D288" s="127"/>
      <c r="E288" s="128">
        <f>IF($B279="kWh",E281+E282+E283+E284+E285*$B278+E286,E281+E282+E283+E284+(E285*10*$B278)+E286)</f>
        <v>0</v>
      </c>
      <c r="F288" s="128">
        <f>IF($B279="kWh",F281+F282+F283+F284+F285*$B278+F286,F281+F282+F283+F284+(F285*10*$B278)+F286)</f>
        <v>0</v>
      </c>
      <c r="G288" s="128">
        <f>IF($B279="kWh",G281+G282+G283+G284+G285*$B278+G286,G281+G282+G283+G284+(G285*10*$B278)+G286)</f>
        <v>0</v>
      </c>
      <c r="H288" s="129">
        <f>+H281+H282+H283+H284+H285*$B278+H286</f>
        <v>0</v>
      </c>
      <c r="I288" s="129">
        <f>+I281+I282+I283+I284+I285*$B278+I286</f>
        <v>0</v>
      </c>
      <c r="J288" s="129">
        <f>+J281+J282+J283+J284+J285*$B278+J286</f>
        <v>0</v>
      </c>
      <c r="K288" s="129">
        <f>+K281+K282+K283+K284+K285*$B278+K286</f>
        <v>0</v>
      </c>
      <c r="L288" s="143">
        <f>L287</f>
        <v>0</v>
      </c>
      <c r="M288" s="130"/>
      <c r="N288" s="131" t="s">
        <v>55</v>
      </c>
      <c r="O288" s="132">
        <f>IF(G275 &gt; 0,+K288/G275,0)</f>
        <v>0</v>
      </c>
      <c r="P288" s="133">
        <v>0</v>
      </c>
    </row>
    <row r="289" spans="1:16" x14ac:dyDescent="0.35">
      <c r="A289" s="180" t="s">
        <v>56</v>
      </c>
      <c r="B289" s="181"/>
      <c r="C289" s="181"/>
      <c r="D289" s="181"/>
      <c r="E289" s="134"/>
      <c r="F289" s="134"/>
      <c r="G289" s="134"/>
      <c r="H289" s="134"/>
      <c r="I289" s="134"/>
      <c r="J289" s="134"/>
      <c r="K289" s="134"/>
      <c r="L289" s="134"/>
      <c r="M289" s="134"/>
      <c r="N289" s="135"/>
      <c r="O289" s="135"/>
      <c r="P289" s="136"/>
    </row>
    <row r="291" spans="1:16" ht="16" thickBot="1" x14ac:dyDescent="0.4">
      <c r="A291" s="141" t="s">
        <v>0</v>
      </c>
      <c r="B291" s="139"/>
      <c r="C291" s="139"/>
      <c r="D291" s="139"/>
      <c r="E291" s="139"/>
      <c r="F291" s="139"/>
      <c r="G291" s="139"/>
      <c r="H291" s="139"/>
      <c r="I291" s="139"/>
      <c r="J291" s="139"/>
      <c r="K291" s="139"/>
      <c r="L291" s="139"/>
      <c r="M291" s="139"/>
      <c r="N291" s="139" t="s">
        <v>3</v>
      </c>
      <c r="O291" s="142"/>
    </row>
    <row r="292" spans="1:16" x14ac:dyDescent="0.35">
      <c r="A292" s="64" t="s">
        <v>4</v>
      </c>
      <c r="B292" s="65"/>
      <c r="C292" s="66"/>
      <c r="D292" s="67" t="s">
        <v>3</v>
      </c>
      <c r="E292" s="68"/>
      <c r="F292" s="67" t="s">
        <v>7</v>
      </c>
      <c r="G292" s="69"/>
      <c r="H292" s="70"/>
      <c r="I292" s="70"/>
      <c r="J292" s="70"/>
      <c r="K292" s="70"/>
      <c r="L292" s="70"/>
      <c r="M292" s="70"/>
      <c r="N292" s="137" t="s">
        <v>8</v>
      </c>
      <c r="O292" s="182"/>
      <c r="P292" s="183"/>
    </row>
    <row r="293" spans="1:16" x14ac:dyDescent="0.35">
      <c r="A293" s="71" t="s">
        <v>9</v>
      </c>
      <c r="B293" s="72"/>
      <c r="C293" s="73"/>
      <c r="D293" s="74"/>
      <c r="E293" s="74" t="s">
        <v>10</v>
      </c>
      <c r="F293" s="74"/>
      <c r="G293" s="75"/>
      <c r="H293" s="74"/>
      <c r="I293" s="74"/>
      <c r="J293" s="93"/>
      <c r="K293" s="74" t="s">
        <v>11</v>
      </c>
      <c r="L293" s="74"/>
      <c r="M293" s="74"/>
      <c r="N293" s="74"/>
      <c r="O293" s="74"/>
      <c r="P293" s="76"/>
    </row>
    <row r="294" spans="1:16" x14ac:dyDescent="0.35">
      <c r="A294" s="71" t="s">
        <v>12</v>
      </c>
      <c r="B294" s="72"/>
      <c r="C294" s="73"/>
      <c r="D294" s="74"/>
      <c r="E294" s="74" t="s">
        <v>13</v>
      </c>
      <c r="F294" s="74"/>
      <c r="G294" s="75"/>
      <c r="H294" s="74"/>
      <c r="I294" s="74"/>
      <c r="J294" s="74"/>
      <c r="K294" s="74" t="s">
        <v>14</v>
      </c>
      <c r="L294" s="77"/>
      <c r="M294" s="74" t="s">
        <v>15</v>
      </c>
      <c r="N294" s="74"/>
      <c r="O294" s="74"/>
      <c r="P294" s="76"/>
    </row>
    <row r="295" spans="1:16" x14ac:dyDescent="0.35">
      <c r="A295" s="78" t="s">
        <v>16</v>
      </c>
      <c r="B295" s="72"/>
      <c r="C295" s="73"/>
      <c r="D295" s="74"/>
      <c r="E295" s="74" t="s">
        <v>17</v>
      </c>
      <c r="F295" s="74"/>
      <c r="G295" s="75"/>
      <c r="H295" s="74"/>
      <c r="I295" s="74"/>
      <c r="J295" s="74"/>
      <c r="K295" s="74">
        <v>2016</v>
      </c>
      <c r="L295" s="77"/>
      <c r="M295" s="74"/>
      <c r="N295" s="74"/>
      <c r="O295" s="74"/>
      <c r="P295" s="76"/>
    </row>
    <row r="296" spans="1:16" x14ac:dyDescent="0.35">
      <c r="A296" s="71" t="s">
        <v>18</v>
      </c>
      <c r="B296" s="72"/>
      <c r="C296" s="79"/>
      <c r="D296" s="74"/>
      <c r="E296" s="74" t="s">
        <v>20</v>
      </c>
      <c r="F296" s="74"/>
      <c r="G296" s="75"/>
      <c r="H296" s="74"/>
      <c r="I296" s="74"/>
      <c r="J296" s="74"/>
      <c r="K296" s="74">
        <v>2017</v>
      </c>
      <c r="L296" s="77"/>
      <c r="M296" s="74"/>
      <c r="N296" s="74"/>
      <c r="O296" s="74"/>
      <c r="P296" s="76"/>
    </row>
    <row r="297" spans="1:16" x14ac:dyDescent="0.35">
      <c r="A297" s="71" t="s">
        <v>21</v>
      </c>
      <c r="B297" s="80"/>
      <c r="C297" s="74"/>
      <c r="D297" s="74"/>
      <c r="E297" s="74" t="s">
        <v>22</v>
      </c>
      <c r="F297" s="74"/>
      <c r="G297" s="81"/>
      <c r="H297" s="74" t="s">
        <v>23</v>
      </c>
      <c r="I297" s="74"/>
      <c r="J297" s="74"/>
      <c r="K297" s="74">
        <v>2018</v>
      </c>
      <c r="L297" s="82"/>
      <c r="M297" s="74"/>
      <c r="N297" s="74"/>
      <c r="O297" s="74"/>
      <c r="P297" s="76"/>
    </row>
    <row r="298" spans="1:16" x14ac:dyDescent="0.35">
      <c r="A298" s="71" t="s">
        <v>24</v>
      </c>
      <c r="B298" s="83"/>
      <c r="C298" s="74"/>
      <c r="D298" s="74"/>
      <c r="E298" s="84" t="s">
        <v>25</v>
      </c>
      <c r="F298" s="74"/>
      <c r="G298" s="85"/>
      <c r="H298" s="86" t="s">
        <v>26</v>
      </c>
      <c r="I298" s="74"/>
      <c r="J298" s="74"/>
      <c r="K298" s="74"/>
      <c r="L298" s="74"/>
      <c r="M298" s="74"/>
      <c r="N298" s="74"/>
      <c r="O298" s="74"/>
      <c r="P298" s="76"/>
    </row>
    <row r="299" spans="1:16" x14ac:dyDescent="0.35">
      <c r="A299" s="87" t="s">
        <v>27</v>
      </c>
      <c r="B299" s="74"/>
      <c r="C299" s="72"/>
      <c r="D299" s="74"/>
      <c r="E299" s="74"/>
      <c r="F299" s="74"/>
      <c r="G299" s="74"/>
      <c r="H299" s="74"/>
      <c r="I299" s="74"/>
      <c r="J299" s="74"/>
      <c r="K299" s="74"/>
      <c r="L299" s="74" t="s">
        <v>28</v>
      </c>
      <c r="M299" s="74"/>
      <c r="N299" s="74"/>
      <c r="O299" s="74"/>
      <c r="P299" s="76"/>
    </row>
    <row r="300" spans="1:16" x14ac:dyDescent="0.35">
      <c r="A300" s="71" t="s">
        <v>29</v>
      </c>
      <c r="B300" s="88">
        <v>0.85</v>
      </c>
      <c r="C300" s="74"/>
      <c r="D300" s="74"/>
      <c r="E300" s="74"/>
      <c r="F300" s="74"/>
      <c r="G300" s="74"/>
      <c r="H300" s="74"/>
      <c r="I300" s="74"/>
      <c r="J300" s="74"/>
      <c r="K300" s="74"/>
      <c r="L300" s="74"/>
      <c r="M300" s="74"/>
      <c r="N300" s="74"/>
      <c r="O300" s="74"/>
      <c r="P300" s="76"/>
    </row>
    <row r="301" spans="1:16" x14ac:dyDescent="0.35">
      <c r="A301" s="87" t="s">
        <v>30</v>
      </c>
      <c r="B301" s="89" t="s">
        <v>31</v>
      </c>
      <c r="C301" s="74"/>
      <c r="D301" s="74"/>
      <c r="E301" s="90" t="s">
        <v>32</v>
      </c>
      <c r="F301" s="91"/>
      <c r="G301" s="92"/>
      <c r="H301" s="90" t="s">
        <v>33</v>
      </c>
      <c r="I301" s="93"/>
      <c r="J301" s="92"/>
      <c r="K301" s="94" t="s">
        <v>34</v>
      </c>
      <c r="L301" s="74"/>
      <c r="M301" s="74"/>
      <c r="N301" s="94" t="s">
        <v>34</v>
      </c>
      <c r="O301" s="74"/>
      <c r="P301" s="76"/>
    </row>
    <row r="302" spans="1:16" ht="76" x14ac:dyDescent="0.35">
      <c r="A302" s="95" t="s">
        <v>35</v>
      </c>
      <c r="B302" s="96" t="s">
        <v>36</v>
      </c>
      <c r="C302" s="97" t="s">
        <v>37</v>
      </c>
      <c r="D302" s="98" t="s">
        <v>38</v>
      </c>
      <c r="E302" s="99">
        <v>2016</v>
      </c>
      <c r="F302" s="97">
        <v>2017</v>
      </c>
      <c r="G302" s="100">
        <v>2018</v>
      </c>
      <c r="H302" s="99">
        <v>2016</v>
      </c>
      <c r="I302" s="97">
        <v>2017</v>
      </c>
      <c r="J302" s="100">
        <v>2018</v>
      </c>
      <c r="K302" s="101" t="s">
        <v>39</v>
      </c>
      <c r="L302" s="102" t="s">
        <v>40</v>
      </c>
      <c r="M302" s="102" t="s">
        <v>41</v>
      </c>
      <c r="N302" s="101" t="s">
        <v>42</v>
      </c>
      <c r="O302" s="103" t="s">
        <v>43</v>
      </c>
      <c r="P302" s="104" t="s">
        <v>44</v>
      </c>
    </row>
    <row r="303" spans="1:16" x14ac:dyDescent="0.35">
      <c r="A303" s="105" t="s">
        <v>45</v>
      </c>
      <c r="B303" s="106"/>
      <c r="C303" s="72"/>
      <c r="D303" s="107">
        <v>0.6</v>
      </c>
      <c r="E303" s="108">
        <v>0</v>
      </c>
      <c r="F303" s="108">
        <v>0</v>
      </c>
      <c r="G303" s="108">
        <v>0</v>
      </c>
      <c r="H303" s="1">
        <f t="shared" ref="H303:H308" si="115">IF($L$9&gt;0,(E303*D303*$L$8/$L$9)+(100%-D303)*E303,0)</f>
        <v>0</v>
      </c>
      <c r="I303" s="1">
        <f t="shared" ref="I303:I308" si="116">IF($L$10&gt;0,(F303*D303*$L$8/$L$10)+(100%-D303)*F303,0)</f>
        <v>0</v>
      </c>
      <c r="J303" s="1">
        <f t="shared" ref="J303:J308" si="117">IF($L$11&gt;0,(G303*D303*$L$8/$L$11)+(100%-D303)*G303,0)</f>
        <v>0</v>
      </c>
      <c r="K303" s="109">
        <f t="shared" ref="K303:K308" si="118">SUM(H303:J303)/3</f>
        <v>0</v>
      </c>
      <c r="L303" s="110">
        <v>0</v>
      </c>
      <c r="M303" s="111"/>
      <c r="N303" s="112">
        <f>L303</f>
        <v>0</v>
      </c>
      <c r="O303" s="113">
        <f>IF(N303 &gt; 0,+K303/N303,0)</f>
        <v>0</v>
      </c>
      <c r="P303" s="114"/>
    </row>
    <row r="304" spans="1:16" x14ac:dyDescent="0.35">
      <c r="A304" s="105" t="s">
        <v>46</v>
      </c>
      <c r="B304" s="106"/>
      <c r="C304" s="72"/>
      <c r="D304" s="107">
        <v>0.9</v>
      </c>
      <c r="E304" s="108">
        <v>0</v>
      </c>
      <c r="F304" s="108">
        <v>0</v>
      </c>
      <c r="G304" s="108">
        <v>0</v>
      </c>
      <c r="H304" s="1">
        <f t="shared" si="115"/>
        <v>0</v>
      </c>
      <c r="I304" s="1">
        <f t="shared" si="116"/>
        <v>0</v>
      </c>
      <c r="J304" s="1">
        <f t="shared" si="117"/>
        <v>0</v>
      </c>
      <c r="K304" s="109">
        <f t="shared" si="118"/>
        <v>0</v>
      </c>
      <c r="L304" s="115">
        <v>0</v>
      </c>
      <c r="M304" s="115"/>
      <c r="N304" s="112">
        <f t="shared" ref="N304" si="119">L304</f>
        <v>0</v>
      </c>
      <c r="O304" s="113">
        <f t="shared" ref="O304:O308" si="120">IF(N304 &gt; 0,+K304/N304,0)</f>
        <v>0</v>
      </c>
      <c r="P304" s="116"/>
    </row>
    <row r="305" spans="1:16" x14ac:dyDescent="0.35">
      <c r="A305" s="105" t="s">
        <v>47</v>
      </c>
      <c r="B305" s="106"/>
      <c r="C305" s="72"/>
      <c r="D305" s="107">
        <v>0.9</v>
      </c>
      <c r="E305" s="108">
        <v>0</v>
      </c>
      <c r="F305" s="108">
        <v>0</v>
      </c>
      <c r="G305" s="108">
        <v>0</v>
      </c>
      <c r="H305" s="1">
        <f t="shared" si="115"/>
        <v>0</v>
      </c>
      <c r="I305" s="1">
        <f t="shared" si="116"/>
        <v>0</v>
      </c>
      <c r="J305" s="1">
        <f t="shared" si="117"/>
        <v>0</v>
      </c>
      <c r="K305" s="109">
        <f t="shared" si="118"/>
        <v>0</v>
      </c>
      <c r="L305" s="115">
        <v>0</v>
      </c>
      <c r="M305" s="115"/>
      <c r="N305" s="112">
        <f>L305</f>
        <v>0</v>
      </c>
      <c r="O305" s="113">
        <f t="shared" si="120"/>
        <v>0</v>
      </c>
      <c r="P305" s="116"/>
    </row>
    <row r="306" spans="1:16" x14ac:dyDescent="0.35">
      <c r="A306" s="105" t="s">
        <v>48</v>
      </c>
      <c r="B306" s="117"/>
      <c r="C306" s="72"/>
      <c r="D306" s="118">
        <v>0</v>
      </c>
      <c r="E306" s="108">
        <v>0</v>
      </c>
      <c r="F306" s="108">
        <v>0</v>
      </c>
      <c r="G306" s="108">
        <v>0</v>
      </c>
      <c r="H306" s="1">
        <f t="shared" si="115"/>
        <v>0</v>
      </c>
      <c r="I306" s="1">
        <f t="shared" si="116"/>
        <v>0</v>
      </c>
      <c r="J306" s="1">
        <f t="shared" si="117"/>
        <v>0</v>
      </c>
      <c r="K306" s="109">
        <f t="shared" si="118"/>
        <v>0</v>
      </c>
      <c r="L306" s="115">
        <v>0</v>
      </c>
      <c r="M306" s="115"/>
      <c r="N306" s="112">
        <f t="shared" ref="N306:N308" si="121">L306</f>
        <v>0</v>
      </c>
      <c r="O306" s="113">
        <f t="shared" si="120"/>
        <v>0</v>
      </c>
      <c r="P306" s="116"/>
    </row>
    <row r="307" spans="1:16" x14ac:dyDescent="0.35">
      <c r="A307" s="105" t="s">
        <v>49</v>
      </c>
      <c r="B307" s="74" t="s">
        <v>50</v>
      </c>
      <c r="C307" s="84" t="str">
        <f>B301</f>
        <v>kWh</v>
      </c>
      <c r="D307" s="119">
        <v>0.9</v>
      </c>
      <c r="E307" s="108">
        <v>0</v>
      </c>
      <c r="F307" s="108">
        <v>0</v>
      </c>
      <c r="G307" s="108">
        <v>0</v>
      </c>
      <c r="H307" s="1">
        <f t="shared" si="115"/>
        <v>0</v>
      </c>
      <c r="I307" s="1">
        <f t="shared" si="116"/>
        <v>0</v>
      </c>
      <c r="J307" s="1">
        <f t="shared" si="117"/>
        <v>0</v>
      </c>
      <c r="K307" s="109">
        <f t="shared" si="118"/>
        <v>0</v>
      </c>
      <c r="L307" s="115">
        <v>0</v>
      </c>
      <c r="M307" s="115"/>
      <c r="N307" s="112">
        <f t="shared" si="121"/>
        <v>0</v>
      </c>
      <c r="O307" s="113">
        <f t="shared" si="120"/>
        <v>0</v>
      </c>
      <c r="P307" s="116"/>
    </row>
    <row r="308" spans="1:16" ht="15" thickBot="1" x14ac:dyDescent="0.4">
      <c r="A308" s="120" t="s">
        <v>51</v>
      </c>
      <c r="B308" s="72"/>
      <c r="C308" s="72"/>
      <c r="D308" s="118">
        <v>0.9</v>
      </c>
      <c r="E308" s="108">
        <v>0</v>
      </c>
      <c r="F308" s="108">
        <v>0</v>
      </c>
      <c r="G308" s="108">
        <v>0</v>
      </c>
      <c r="H308" s="1">
        <f t="shared" si="115"/>
        <v>0</v>
      </c>
      <c r="I308" s="1">
        <f t="shared" si="116"/>
        <v>0</v>
      </c>
      <c r="J308" s="1">
        <f t="shared" si="117"/>
        <v>0</v>
      </c>
      <c r="K308" s="109">
        <f t="shared" si="118"/>
        <v>0</v>
      </c>
      <c r="L308" s="115">
        <v>0</v>
      </c>
      <c r="M308" s="115"/>
      <c r="N308" s="112">
        <f t="shared" si="121"/>
        <v>0</v>
      </c>
      <c r="O308" s="113">
        <f t="shared" si="120"/>
        <v>0</v>
      </c>
      <c r="P308" s="116"/>
    </row>
    <row r="309" spans="1:16" ht="15" thickBot="1" x14ac:dyDescent="0.4">
      <c r="A309" s="121" t="s">
        <v>52</v>
      </c>
      <c r="B309" s="70"/>
      <c r="C309" s="70"/>
      <c r="D309" s="70"/>
      <c r="E309" s="122">
        <f>IF($B301="kWh",SUM(E303:E308),E303+K304+K305+E306+(E307*10)+E308)</f>
        <v>0</v>
      </c>
      <c r="F309" s="122">
        <f>IF($B301="kWh",SUM(F303:F308),F303+L304+L305+F306+(F307*10)+F308)</f>
        <v>0</v>
      </c>
      <c r="G309" s="122">
        <f>IF($B301="kWh",SUM(G303:G308),G303+N304+N305+G306+(G307*10)+G308)</f>
        <v>0</v>
      </c>
      <c r="H309" s="122">
        <f t="shared" ref="H309:K309" si="122">SUM(H303:H308)</f>
        <v>0</v>
      </c>
      <c r="I309" s="122">
        <f t="shared" si="122"/>
        <v>0</v>
      </c>
      <c r="J309" s="122">
        <f t="shared" si="122"/>
        <v>0</v>
      </c>
      <c r="K309" s="122">
        <f t="shared" si="122"/>
        <v>0</v>
      </c>
      <c r="L309" s="122">
        <f>SUM(L303:L308)</f>
        <v>0</v>
      </c>
      <c r="M309" s="122">
        <f t="shared" ref="M309" si="123">SUM(M303:M308)</f>
        <v>0</v>
      </c>
      <c r="N309" s="123" t="s">
        <v>53</v>
      </c>
      <c r="O309" s="124">
        <f>IF(G297 &gt; 0,+K309/G297,0)</f>
        <v>0</v>
      </c>
      <c r="P309" s="125">
        <v>0</v>
      </c>
    </row>
    <row r="310" spans="1:16" ht="15" thickBot="1" x14ac:dyDescent="0.4">
      <c r="A310" s="126" t="s">
        <v>54</v>
      </c>
      <c r="B310" s="127"/>
      <c r="C310" s="127"/>
      <c r="D310" s="127"/>
      <c r="E310" s="128">
        <f>IF($B301="kWh",E303+E304+E305+E306+E307*$B300+E308,E303+E304+E305+E306+(E307*10*$B300)+E308)</f>
        <v>0</v>
      </c>
      <c r="F310" s="128">
        <f>IF($B301="kWh",F303+F304+F305+F306+F307*$B300+F308,F303+F304+F305+F306+(F307*10*$B300)+F308)</f>
        <v>0</v>
      </c>
      <c r="G310" s="128">
        <f>IF($B301="kWh",G303+G304+G305+G306+G307*$B300+G308,G303+G304+G305+G306+(G307*10*$B300)+G308)</f>
        <v>0</v>
      </c>
      <c r="H310" s="129">
        <f>+H303+H304+H305+H306+H307*$B300+H308</f>
        <v>0</v>
      </c>
      <c r="I310" s="129">
        <f>+I303+I304+I305+I306+I307*$B300+I308</f>
        <v>0</v>
      </c>
      <c r="J310" s="129">
        <f>+J303+J304+J305+J306+J307*$B300+J308</f>
        <v>0</v>
      </c>
      <c r="K310" s="129">
        <f>+K303+K304+K305+K306+K307*$B300+K308</f>
        <v>0</v>
      </c>
      <c r="L310" s="143">
        <f>L309</f>
        <v>0</v>
      </c>
      <c r="M310" s="130"/>
      <c r="N310" s="131" t="s">
        <v>55</v>
      </c>
      <c r="O310" s="132">
        <f>IF(G297 &gt; 0,+K310/G297,0)</f>
        <v>0</v>
      </c>
      <c r="P310" s="133">
        <v>0</v>
      </c>
    </row>
    <row r="311" spans="1:16" x14ac:dyDescent="0.35">
      <c r="A311" s="180" t="s">
        <v>56</v>
      </c>
      <c r="B311" s="181"/>
      <c r="C311" s="181"/>
      <c r="D311" s="181"/>
      <c r="E311" s="134"/>
      <c r="F311" s="134"/>
      <c r="G311" s="134"/>
      <c r="H311" s="134"/>
      <c r="I311" s="134"/>
      <c r="J311" s="134"/>
      <c r="K311" s="134"/>
      <c r="L311" s="134"/>
      <c r="M311" s="134"/>
      <c r="N311" s="135"/>
      <c r="O311" s="135"/>
      <c r="P311" s="136"/>
    </row>
    <row r="313" spans="1:16" ht="16" thickBot="1" x14ac:dyDescent="0.4">
      <c r="A313" s="141" t="s">
        <v>0</v>
      </c>
      <c r="B313" s="139"/>
      <c r="C313" s="139"/>
      <c r="D313" s="139"/>
      <c r="E313" s="139"/>
      <c r="F313" s="139"/>
      <c r="G313" s="139"/>
      <c r="H313" s="139"/>
      <c r="I313" s="139"/>
      <c r="J313" s="139"/>
      <c r="K313" s="139"/>
      <c r="L313" s="139"/>
      <c r="M313" s="139"/>
      <c r="N313" s="139" t="s">
        <v>3</v>
      </c>
      <c r="O313" s="142"/>
    </row>
    <row r="314" spans="1:16" x14ac:dyDescent="0.35">
      <c r="A314" s="64" t="s">
        <v>4</v>
      </c>
      <c r="B314" s="65"/>
      <c r="C314" s="66"/>
      <c r="D314" s="67" t="s">
        <v>3</v>
      </c>
      <c r="E314" s="68"/>
      <c r="F314" s="67" t="s">
        <v>7</v>
      </c>
      <c r="G314" s="69"/>
      <c r="H314" s="70"/>
      <c r="I314" s="70"/>
      <c r="J314" s="70"/>
      <c r="K314" s="70"/>
      <c r="L314" s="70"/>
      <c r="M314" s="70"/>
      <c r="N314" s="137" t="s">
        <v>8</v>
      </c>
      <c r="O314" s="182"/>
      <c r="P314" s="183"/>
    </row>
    <row r="315" spans="1:16" x14ac:dyDescent="0.35">
      <c r="A315" s="71" t="s">
        <v>9</v>
      </c>
      <c r="B315" s="72"/>
      <c r="C315" s="73"/>
      <c r="D315" s="74"/>
      <c r="E315" s="74" t="s">
        <v>10</v>
      </c>
      <c r="F315" s="74"/>
      <c r="G315" s="75"/>
      <c r="H315" s="74"/>
      <c r="I315" s="74"/>
      <c r="J315" s="93"/>
      <c r="K315" s="74" t="s">
        <v>11</v>
      </c>
      <c r="L315" s="74"/>
      <c r="M315" s="74"/>
      <c r="N315" s="74"/>
      <c r="O315" s="74"/>
      <c r="P315" s="76"/>
    </row>
    <row r="316" spans="1:16" x14ac:dyDescent="0.35">
      <c r="A316" s="71" t="s">
        <v>12</v>
      </c>
      <c r="B316" s="72"/>
      <c r="C316" s="73"/>
      <c r="D316" s="74"/>
      <c r="E316" s="74" t="s">
        <v>13</v>
      </c>
      <c r="F316" s="74"/>
      <c r="G316" s="75"/>
      <c r="H316" s="74"/>
      <c r="I316" s="74"/>
      <c r="J316" s="74"/>
      <c r="K316" s="74" t="s">
        <v>14</v>
      </c>
      <c r="L316" s="77"/>
      <c r="M316" s="74" t="s">
        <v>15</v>
      </c>
      <c r="N316" s="74"/>
      <c r="O316" s="74"/>
      <c r="P316" s="76"/>
    </row>
    <row r="317" spans="1:16" x14ac:dyDescent="0.35">
      <c r="A317" s="78" t="s">
        <v>16</v>
      </c>
      <c r="B317" s="72"/>
      <c r="C317" s="73"/>
      <c r="D317" s="74"/>
      <c r="E317" s="74" t="s">
        <v>17</v>
      </c>
      <c r="F317" s="74"/>
      <c r="G317" s="75"/>
      <c r="H317" s="74"/>
      <c r="I317" s="74"/>
      <c r="J317" s="74"/>
      <c r="K317" s="74">
        <v>2016</v>
      </c>
      <c r="L317" s="77"/>
      <c r="M317" s="74"/>
      <c r="N317" s="74"/>
      <c r="O317" s="74"/>
      <c r="P317" s="76"/>
    </row>
    <row r="318" spans="1:16" x14ac:dyDescent="0.35">
      <c r="A318" s="71" t="s">
        <v>18</v>
      </c>
      <c r="B318" s="72"/>
      <c r="C318" s="79"/>
      <c r="D318" s="74"/>
      <c r="E318" s="74" t="s">
        <v>20</v>
      </c>
      <c r="F318" s="74"/>
      <c r="G318" s="75"/>
      <c r="H318" s="74"/>
      <c r="I318" s="74"/>
      <c r="J318" s="74"/>
      <c r="K318" s="74">
        <v>2017</v>
      </c>
      <c r="L318" s="77"/>
      <c r="M318" s="74"/>
      <c r="N318" s="74"/>
      <c r="O318" s="74"/>
      <c r="P318" s="76"/>
    </row>
    <row r="319" spans="1:16" x14ac:dyDescent="0.35">
      <c r="A319" s="71" t="s">
        <v>21</v>
      </c>
      <c r="B319" s="80"/>
      <c r="C319" s="74"/>
      <c r="D319" s="74"/>
      <c r="E319" s="74" t="s">
        <v>22</v>
      </c>
      <c r="F319" s="74"/>
      <c r="G319" s="81"/>
      <c r="H319" s="74" t="s">
        <v>23</v>
      </c>
      <c r="I319" s="74"/>
      <c r="J319" s="74"/>
      <c r="K319" s="74">
        <v>2018</v>
      </c>
      <c r="L319" s="82"/>
      <c r="M319" s="74"/>
      <c r="N319" s="74"/>
      <c r="O319" s="74"/>
      <c r="P319" s="76"/>
    </row>
    <row r="320" spans="1:16" x14ac:dyDescent="0.35">
      <c r="A320" s="71" t="s">
        <v>24</v>
      </c>
      <c r="B320" s="83"/>
      <c r="C320" s="74"/>
      <c r="D320" s="74"/>
      <c r="E320" s="84" t="s">
        <v>25</v>
      </c>
      <c r="F320" s="74"/>
      <c r="G320" s="85"/>
      <c r="H320" s="86" t="s">
        <v>26</v>
      </c>
      <c r="I320" s="74"/>
      <c r="J320" s="74"/>
      <c r="K320" s="74"/>
      <c r="L320" s="74"/>
      <c r="M320" s="74"/>
      <c r="N320" s="74"/>
      <c r="O320" s="74"/>
      <c r="P320" s="76"/>
    </row>
    <row r="321" spans="1:16" x14ac:dyDescent="0.35">
      <c r="A321" s="87" t="s">
        <v>27</v>
      </c>
      <c r="B321" s="74"/>
      <c r="C321" s="72"/>
      <c r="D321" s="74"/>
      <c r="E321" s="74"/>
      <c r="F321" s="74"/>
      <c r="G321" s="74"/>
      <c r="H321" s="74"/>
      <c r="I321" s="74"/>
      <c r="J321" s="74"/>
      <c r="K321" s="74"/>
      <c r="L321" s="74" t="s">
        <v>28</v>
      </c>
      <c r="M321" s="74"/>
      <c r="N321" s="74"/>
      <c r="O321" s="74"/>
      <c r="P321" s="76"/>
    </row>
    <row r="322" spans="1:16" x14ac:dyDescent="0.35">
      <c r="A322" s="71" t="s">
        <v>29</v>
      </c>
      <c r="B322" s="88">
        <v>0.85</v>
      </c>
      <c r="C322" s="74"/>
      <c r="D322" s="74"/>
      <c r="E322" s="74"/>
      <c r="F322" s="74"/>
      <c r="G322" s="74"/>
      <c r="H322" s="74"/>
      <c r="I322" s="74"/>
      <c r="J322" s="74"/>
      <c r="K322" s="74"/>
      <c r="L322" s="74"/>
      <c r="M322" s="74"/>
      <c r="N322" s="74"/>
      <c r="O322" s="74"/>
      <c r="P322" s="76"/>
    </row>
    <row r="323" spans="1:16" x14ac:dyDescent="0.35">
      <c r="A323" s="87" t="s">
        <v>30</v>
      </c>
      <c r="B323" s="89" t="s">
        <v>31</v>
      </c>
      <c r="C323" s="74"/>
      <c r="D323" s="74"/>
      <c r="E323" s="90" t="s">
        <v>32</v>
      </c>
      <c r="F323" s="91"/>
      <c r="G323" s="92"/>
      <c r="H323" s="90" t="s">
        <v>33</v>
      </c>
      <c r="I323" s="93"/>
      <c r="J323" s="92"/>
      <c r="K323" s="94" t="s">
        <v>34</v>
      </c>
      <c r="L323" s="74"/>
      <c r="M323" s="74"/>
      <c r="N323" s="94" t="s">
        <v>34</v>
      </c>
      <c r="O323" s="74"/>
      <c r="P323" s="76"/>
    </row>
    <row r="324" spans="1:16" ht="76" x14ac:dyDescent="0.35">
      <c r="A324" s="95" t="s">
        <v>35</v>
      </c>
      <c r="B324" s="96" t="s">
        <v>36</v>
      </c>
      <c r="C324" s="97" t="s">
        <v>37</v>
      </c>
      <c r="D324" s="98" t="s">
        <v>38</v>
      </c>
      <c r="E324" s="99">
        <v>2016</v>
      </c>
      <c r="F324" s="97">
        <v>2017</v>
      </c>
      <c r="G324" s="100">
        <v>2018</v>
      </c>
      <c r="H324" s="99">
        <v>2016</v>
      </c>
      <c r="I324" s="97">
        <v>2017</v>
      </c>
      <c r="J324" s="100">
        <v>2018</v>
      </c>
      <c r="K324" s="101" t="s">
        <v>39</v>
      </c>
      <c r="L324" s="102" t="s">
        <v>40</v>
      </c>
      <c r="M324" s="102" t="s">
        <v>41</v>
      </c>
      <c r="N324" s="101" t="s">
        <v>42</v>
      </c>
      <c r="O324" s="103" t="s">
        <v>43</v>
      </c>
      <c r="P324" s="104" t="s">
        <v>44</v>
      </c>
    </row>
    <row r="325" spans="1:16" x14ac:dyDescent="0.35">
      <c r="A325" s="105" t="s">
        <v>45</v>
      </c>
      <c r="B325" s="106"/>
      <c r="C325" s="72"/>
      <c r="D325" s="107">
        <v>0.6</v>
      </c>
      <c r="E325" s="108">
        <v>0</v>
      </c>
      <c r="F325" s="108">
        <v>0</v>
      </c>
      <c r="G325" s="108">
        <v>0</v>
      </c>
      <c r="H325" s="1">
        <f t="shared" ref="H325:H330" si="124">IF($L$9&gt;0,(E325*D325*$L$8/$L$9)+(100%-D325)*E325,0)</f>
        <v>0</v>
      </c>
      <c r="I325" s="1">
        <f t="shared" ref="I325:I330" si="125">IF($L$10&gt;0,(F325*D325*$L$8/$L$10)+(100%-D325)*F325,0)</f>
        <v>0</v>
      </c>
      <c r="J325" s="1">
        <f t="shared" ref="J325:J330" si="126">IF($L$11&gt;0,(G325*D325*$L$8/$L$11)+(100%-D325)*G325,0)</f>
        <v>0</v>
      </c>
      <c r="K325" s="109">
        <f t="shared" ref="K325:K330" si="127">SUM(H325:J325)/3</f>
        <v>0</v>
      </c>
      <c r="L325" s="110">
        <v>0</v>
      </c>
      <c r="M325" s="111"/>
      <c r="N325" s="112">
        <f>L325</f>
        <v>0</v>
      </c>
      <c r="O325" s="113">
        <f>IF(N325 &gt; 0,+K325/N325,0)</f>
        <v>0</v>
      </c>
      <c r="P325" s="114"/>
    </row>
    <row r="326" spans="1:16" x14ac:dyDescent="0.35">
      <c r="A326" s="105" t="s">
        <v>46</v>
      </c>
      <c r="B326" s="106"/>
      <c r="C326" s="72"/>
      <c r="D326" s="107">
        <v>0.9</v>
      </c>
      <c r="E326" s="108">
        <v>0</v>
      </c>
      <c r="F326" s="108">
        <v>0</v>
      </c>
      <c r="G326" s="108">
        <v>0</v>
      </c>
      <c r="H326" s="1">
        <f t="shared" si="124"/>
        <v>0</v>
      </c>
      <c r="I326" s="1">
        <f t="shared" si="125"/>
        <v>0</v>
      </c>
      <c r="J326" s="1">
        <f t="shared" si="126"/>
        <v>0</v>
      </c>
      <c r="K326" s="109">
        <f t="shared" si="127"/>
        <v>0</v>
      </c>
      <c r="L326" s="115">
        <v>0</v>
      </c>
      <c r="M326" s="115"/>
      <c r="N326" s="112">
        <f t="shared" ref="N326" si="128">L326</f>
        <v>0</v>
      </c>
      <c r="O326" s="113">
        <f t="shared" ref="O326:O330" si="129">IF(N326 &gt; 0,+K326/N326,0)</f>
        <v>0</v>
      </c>
      <c r="P326" s="116"/>
    </row>
    <row r="327" spans="1:16" x14ac:dyDescent="0.35">
      <c r="A327" s="105" t="s">
        <v>47</v>
      </c>
      <c r="B327" s="106"/>
      <c r="C327" s="72"/>
      <c r="D327" s="107">
        <v>0.9</v>
      </c>
      <c r="E327" s="108">
        <v>0</v>
      </c>
      <c r="F327" s="108">
        <v>0</v>
      </c>
      <c r="G327" s="108">
        <v>0</v>
      </c>
      <c r="H327" s="1">
        <f t="shared" si="124"/>
        <v>0</v>
      </c>
      <c r="I327" s="1">
        <f t="shared" si="125"/>
        <v>0</v>
      </c>
      <c r="J327" s="1">
        <f t="shared" si="126"/>
        <v>0</v>
      </c>
      <c r="K327" s="109">
        <f t="shared" si="127"/>
        <v>0</v>
      </c>
      <c r="L327" s="115">
        <v>0</v>
      </c>
      <c r="M327" s="115"/>
      <c r="N327" s="112">
        <f>L327</f>
        <v>0</v>
      </c>
      <c r="O327" s="113">
        <f t="shared" si="129"/>
        <v>0</v>
      </c>
      <c r="P327" s="116"/>
    </row>
    <row r="328" spans="1:16" x14ac:dyDescent="0.35">
      <c r="A328" s="105" t="s">
        <v>48</v>
      </c>
      <c r="B328" s="117"/>
      <c r="C328" s="72"/>
      <c r="D328" s="118">
        <v>0</v>
      </c>
      <c r="E328" s="108">
        <v>0</v>
      </c>
      <c r="F328" s="108">
        <v>0</v>
      </c>
      <c r="G328" s="108">
        <v>0</v>
      </c>
      <c r="H328" s="1">
        <f t="shared" si="124"/>
        <v>0</v>
      </c>
      <c r="I328" s="1">
        <f t="shared" si="125"/>
        <v>0</v>
      </c>
      <c r="J328" s="1">
        <f t="shared" si="126"/>
        <v>0</v>
      </c>
      <c r="K328" s="109">
        <f t="shared" si="127"/>
        <v>0</v>
      </c>
      <c r="L328" s="115">
        <v>0</v>
      </c>
      <c r="M328" s="115"/>
      <c r="N328" s="112">
        <f t="shared" ref="N328:N330" si="130">L328</f>
        <v>0</v>
      </c>
      <c r="O328" s="113">
        <f t="shared" si="129"/>
        <v>0</v>
      </c>
      <c r="P328" s="116"/>
    </row>
    <row r="329" spans="1:16" x14ac:dyDescent="0.35">
      <c r="A329" s="105" t="s">
        <v>49</v>
      </c>
      <c r="B329" s="74" t="s">
        <v>50</v>
      </c>
      <c r="C329" s="84" t="str">
        <f>B323</f>
        <v>kWh</v>
      </c>
      <c r="D329" s="119">
        <v>0.9</v>
      </c>
      <c r="E329" s="108">
        <v>0</v>
      </c>
      <c r="F329" s="108">
        <v>0</v>
      </c>
      <c r="G329" s="108">
        <v>0</v>
      </c>
      <c r="H329" s="1">
        <f t="shared" si="124"/>
        <v>0</v>
      </c>
      <c r="I329" s="1">
        <f t="shared" si="125"/>
        <v>0</v>
      </c>
      <c r="J329" s="1">
        <f t="shared" si="126"/>
        <v>0</v>
      </c>
      <c r="K329" s="109">
        <f t="shared" si="127"/>
        <v>0</v>
      </c>
      <c r="L329" s="115">
        <v>0</v>
      </c>
      <c r="M329" s="115"/>
      <c r="N329" s="112">
        <f t="shared" si="130"/>
        <v>0</v>
      </c>
      <c r="O329" s="113">
        <f t="shared" si="129"/>
        <v>0</v>
      </c>
      <c r="P329" s="116"/>
    </row>
    <row r="330" spans="1:16" ht="15" thickBot="1" x14ac:dyDescent="0.4">
      <c r="A330" s="120" t="s">
        <v>51</v>
      </c>
      <c r="B330" s="72"/>
      <c r="C330" s="72"/>
      <c r="D330" s="118">
        <v>0.9</v>
      </c>
      <c r="E330" s="108">
        <v>0</v>
      </c>
      <c r="F330" s="108">
        <v>0</v>
      </c>
      <c r="G330" s="108">
        <v>0</v>
      </c>
      <c r="H330" s="1">
        <f t="shared" si="124"/>
        <v>0</v>
      </c>
      <c r="I330" s="1">
        <f t="shared" si="125"/>
        <v>0</v>
      </c>
      <c r="J330" s="1">
        <f t="shared" si="126"/>
        <v>0</v>
      </c>
      <c r="K330" s="109">
        <f t="shared" si="127"/>
        <v>0</v>
      </c>
      <c r="L330" s="115">
        <v>0</v>
      </c>
      <c r="M330" s="115"/>
      <c r="N330" s="112">
        <f t="shared" si="130"/>
        <v>0</v>
      </c>
      <c r="O330" s="113">
        <f t="shared" si="129"/>
        <v>0</v>
      </c>
      <c r="P330" s="116"/>
    </row>
    <row r="331" spans="1:16" ht="15" thickBot="1" x14ac:dyDescent="0.4">
      <c r="A331" s="121" t="s">
        <v>52</v>
      </c>
      <c r="B331" s="70"/>
      <c r="C331" s="70"/>
      <c r="D331" s="70"/>
      <c r="E331" s="122">
        <f>IF($B323="kWh",SUM(E325:E330),E325+K326+K327+E328+(E329*10)+E330)</f>
        <v>0</v>
      </c>
      <c r="F331" s="122">
        <f>IF($B323="kWh",SUM(F325:F330),F325+L326+L327+F328+(F329*10)+F330)</f>
        <v>0</v>
      </c>
      <c r="G331" s="122">
        <f>IF($B323="kWh",SUM(G325:G330),G325+N326+N327+G328+(G329*10)+G330)</f>
        <v>0</v>
      </c>
      <c r="H331" s="122">
        <f t="shared" ref="H331:K331" si="131">SUM(H325:H330)</f>
        <v>0</v>
      </c>
      <c r="I331" s="122">
        <f t="shared" si="131"/>
        <v>0</v>
      </c>
      <c r="J331" s="122">
        <f t="shared" si="131"/>
        <v>0</v>
      </c>
      <c r="K331" s="122">
        <f t="shared" si="131"/>
        <v>0</v>
      </c>
      <c r="L331" s="122">
        <f>SUM(L325:L330)</f>
        <v>0</v>
      </c>
      <c r="M331" s="122">
        <f t="shared" ref="M331" si="132">SUM(M325:M330)</f>
        <v>0</v>
      </c>
      <c r="N331" s="123" t="s">
        <v>53</v>
      </c>
      <c r="O331" s="124">
        <f>IF(G319 &gt; 0,+K331/G319,0)</f>
        <v>0</v>
      </c>
      <c r="P331" s="125">
        <v>0</v>
      </c>
    </row>
    <row r="332" spans="1:16" ht="15" thickBot="1" x14ac:dyDescent="0.4">
      <c r="A332" s="126" t="s">
        <v>54</v>
      </c>
      <c r="B332" s="127"/>
      <c r="C332" s="127"/>
      <c r="D332" s="127"/>
      <c r="E332" s="128">
        <f>IF($B323="kWh",E325+E326+E327+E328+E329*$B322+E330,E325+E326+E327+E328+(E329*10*$B322)+E330)</f>
        <v>0</v>
      </c>
      <c r="F332" s="128">
        <f>IF($B323="kWh",F325+F326+F327+F328+F329*$B322+F330,F325+F326+F327+F328+(F329*10*$B322)+F330)</f>
        <v>0</v>
      </c>
      <c r="G332" s="128">
        <f>IF($B323="kWh",G325+G326+G327+G328+G329*$B322+G330,G325+G326+G327+G328+(G329*10*$B322)+G330)</f>
        <v>0</v>
      </c>
      <c r="H332" s="129">
        <f>+H325+H326+H327+H328+H329*$B322+H330</f>
        <v>0</v>
      </c>
      <c r="I332" s="129">
        <f>+I325+I326+I327+I328+I329*$B322+I330</f>
        <v>0</v>
      </c>
      <c r="J332" s="129">
        <f>+J325+J326+J327+J328+J329*$B322+J330</f>
        <v>0</v>
      </c>
      <c r="K332" s="129">
        <f>+K325+K326+K327+K328+K329*$B322+K330</f>
        <v>0</v>
      </c>
      <c r="L332" s="143">
        <f>L331</f>
        <v>0</v>
      </c>
      <c r="M332" s="130"/>
      <c r="N332" s="131" t="s">
        <v>55</v>
      </c>
      <c r="O332" s="132">
        <f>IF(G319 &gt; 0,+K332/G319,0)</f>
        <v>0</v>
      </c>
      <c r="P332" s="133">
        <v>0</v>
      </c>
    </row>
    <row r="333" spans="1:16" x14ac:dyDescent="0.35">
      <c r="A333" s="180" t="s">
        <v>56</v>
      </c>
      <c r="B333" s="181"/>
      <c r="C333" s="181"/>
      <c r="D333" s="181"/>
      <c r="E333" s="134"/>
      <c r="F333" s="134"/>
      <c r="G333" s="134"/>
      <c r="H333" s="134"/>
      <c r="I333" s="134"/>
      <c r="J333" s="134"/>
      <c r="K333" s="134"/>
      <c r="L333" s="134"/>
      <c r="M333" s="134"/>
      <c r="N333" s="135"/>
      <c r="O333" s="135"/>
      <c r="P333" s="136"/>
    </row>
    <row r="335" spans="1:16" ht="16" thickBot="1" x14ac:dyDescent="0.4">
      <c r="A335" s="141" t="s">
        <v>0</v>
      </c>
      <c r="B335" s="139"/>
      <c r="C335" s="139"/>
      <c r="D335" s="139"/>
      <c r="E335" s="139"/>
      <c r="F335" s="139"/>
      <c r="G335" s="139"/>
      <c r="H335" s="139"/>
      <c r="I335" s="139"/>
      <c r="J335" s="139"/>
      <c r="K335" s="139"/>
      <c r="L335" s="139"/>
      <c r="M335" s="139"/>
      <c r="N335" s="139" t="s">
        <v>3</v>
      </c>
      <c r="O335" s="142"/>
    </row>
    <row r="336" spans="1:16" x14ac:dyDescent="0.35">
      <c r="A336" s="64" t="s">
        <v>4</v>
      </c>
      <c r="B336" s="65"/>
      <c r="C336" s="66"/>
      <c r="D336" s="67" t="s">
        <v>3</v>
      </c>
      <c r="E336" s="68"/>
      <c r="F336" s="67" t="s">
        <v>7</v>
      </c>
      <c r="G336" s="69"/>
      <c r="H336" s="70"/>
      <c r="I336" s="70"/>
      <c r="J336" s="70"/>
      <c r="K336" s="70"/>
      <c r="L336" s="70"/>
      <c r="M336" s="70"/>
      <c r="N336" s="137" t="s">
        <v>8</v>
      </c>
      <c r="O336" s="182"/>
      <c r="P336" s="183"/>
    </row>
    <row r="337" spans="1:16" x14ac:dyDescent="0.35">
      <c r="A337" s="71" t="s">
        <v>9</v>
      </c>
      <c r="B337" s="72"/>
      <c r="C337" s="73"/>
      <c r="D337" s="74"/>
      <c r="E337" s="74" t="s">
        <v>10</v>
      </c>
      <c r="F337" s="74"/>
      <c r="G337" s="75"/>
      <c r="H337" s="74"/>
      <c r="I337" s="74"/>
      <c r="J337" s="93"/>
      <c r="K337" s="74" t="s">
        <v>11</v>
      </c>
      <c r="L337" s="74"/>
      <c r="M337" s="74"/>
      <c r="N337" s="74"/>
      <c r="O337" s="74"/>
      <c r="P337" s="76"/>
    </row>
    <row r="338" spans="1:16" x14ac:dyDescent="0.35">
      <c r="A338" s="71" t="s">
        <v>12</v>
      </c>
      <c r="B338" s="72"/>
      <c r="C338" s="73"/>
      <c r="D338" s="74"/>
      <c r="E338" s="74" t="s">
        <v>13</v>
      </c>
      <c r="F338" s="74"/>
      <c r="G338" s="75"/>
      <c r="H338" s="74"/>
      <c r="I338" s="74"/>
      <c r="J338" s="74"/>
      <c r="K338" s="74" t="s">
        <v>14</v>
      </c>
      <c r="L338" s="77"/>
      <c r="M338" s="74" t="s">
        <v>15</v>
      </c>
      <c r="N338" s="74"/>
      <c r="O338" s="74"/>
      <c r="P338" s="76"/>
    </row>
    <row r="339" spans="1:16" x14ac:dyDescent="0.35">
      <c r="A339" s="78" t="s">
        <v>16</v>
      </c>
      <c r="B339" s="72"/>
      <c r="C339" s="73"/>
      <c r="D339" s="74"/>
      <c r="E339" s="74" t="s">
        <v>17</v>
      </c>
      <c r="F339" s="74"/>
      <c r="G339" s="75"/>
      <c r="H339" s="74"/>
      <c r="I339" s="74"/>
      <c r="J339" s="74"/>
      <c r="K339" s="74">
        <v>2016</v>
      </c>
      <c r="L339" s="77"/>
      <c r="M339" s="74"/>
      <c r="N339" s="74"/>
      <c r="O339" s="74"/>
      <c r="P339" s="76"/>
    </row>
    <row r="340" spans="1:16" x14ac:dyDescent="0.35">
      <c r="A340" s="71" t="s">
        <v>18</v>
      </c>
      <c r="B340" s="72"/>
      <c r="C340" s="79"/>
      <c r="D340" s="74"/>
      <c r="E340" s="74" t="s">
        <v>20</v>
      </c>
      <c r="F340" s="74"/>
      <c r="G340" s="75"/>
      <c r="H340" s="74"/>
      <c r="I340" s="74"/>
      <c r="J340" s="74"/>
      <c r="K340" s="74">
        <v>2017</v>
      </c>
      <c r="L340" s="77"/>
      <c r="M340" s="74"/>
      <c r="N340" s="74"/>
      <c r="O340" s="74"/>
      <c r="P340" s="76"/>
    </row>
    <row r="341" spans="1:16" x14ac:dyDescent="0.35">
      <c r="A341" s="71" t="s">
        <v>21</v>
      </c>
      <c r="B341" s="80"/>
      <c r="C341" s="74"/>
      <c r="D341" s="74"/>
      <c r="E341" s="74" t="s">
        <v>22</v>
      </c>
      <c r="F341" s="74"/>
      <c r="G341" s="81"/>
      <c r="H341" s="74" t="s">
        <v>23</v>
      </c>
      <c r="I341" s="74"/>
      <c r="J341" s="74"/>
      <c r="K341" s="74">
        <v>2018</v>
      </c>
      <c r="L341" s="82"/>
      <c r="M341" s="74"/>
      <c r="N341" s="74"/>
      <c r="O341" s="74"/>
      <c r="P341" s="76"/>
    </row>
    <row r="342" spans="1:16" x14ac:dyDescent="0.35">
      <c r="A342" s="71" t="s">
        <v>24</v>
      </c>
      <c r="B342" s="83"/>
      <c r="C342" s="74"/>
      <c r="D342" s="74"/>
      <c r="E342" s="84" t="s">
        <v>25</v>
      </c>
      <c r="F342" s="74"/>
      <c r="G342" s="85"/>
      <c r="H342" s="86" t="s">
        <v>26</v>
      </c>
      <c r="I342" s="74"/>
      <c r="J342" s="74"/>
      <c r="K342" s="74"/>
      <c r="L342" s="74"/>
      <c r="M342" s="74"/>
      <c r="N342" s="74"/>
      <c r="O342" s="74"/>
      <c r="P342" s="76"/>
    </row>
    <row r="343" spans="1:16" x14ac:dyDescent="0.35">
      <c r="A343" s="87" t="s">
        <v>27</v>
      </c>
      <c r="B343" s="74"/>
      <c r="C343" s="72"/>
      <c r="D343" s="74"/>
      <c r="E343" s="74"/>
      <c r="F343" s="74"/>
      <c r="G343" s="74"/>
      <c r="H343" s="74"/>
      <c r="I343" s="74"/>
      <c r="J343" s="74"/>
      <c r="K343" s="74"/>
      <c r="L343" s="74" t="s">
        <v>28</v>
      </c>
      <c r="M343" s="74"/>
      <c r="N343" s="74"/>
      <c r="O343" s="74"/>
      <c r="P343" s="76"/>
    </row>
    <row r="344" spans="1:16" x14ac:dyDescent="0.35">
      <c r="A344" s="71" t="s">
        <v>29</v>
      </c>
      <c r="B344" s="88">
        <v>0.85</v>
      </c>
      <c r="C344" s="74"/>
      <c r="D344" s="74"/>
      <c r="E344" s="74"/>
      <c r="F344" s="74"/>
      <c r="G344" s="74"/>
      <c r="H344" s="74"/>
      <c r="I344" s="74"/>
      <c r="J344" s="74"/>
      <c r="K344" s="74"/>
      <c r="L344" s="74"/>
      <c r="M344" s="74"/>
      <c r="N344" s="74"/>
      <c r="O344" s="74"/>
      <c r="P344" s="76"/>
    </row>
    <row r="345" spans="1:16" x14ac:dyDescent="0.35">
      <c r="A345" s="87" t="s">
        <v>30</v>
      </c>
      <c r="B345" s="89" t="s">
        <v>31</v>
      </c>
      <c r="C345" s="74"/>
      <c r="D345" s="74"/>
      <c r="E345" s="90" t="s">
        <v>32</v>
      </c>
      <c r="F345" s="91"/>
      <c r="G345" s="92"/>
      <c r="H345" s="90" t="s">
        <v>33</v>
      </c>
      <c r="I345" s="93"/>
      <c r="J345" s="92"/>
      <c r="K345" s="94" t="s">
        <v>34</v>
      </c>
      <c r="L345" s="74"/>
      <c r="M345" s="74"/>
      <c r="N345" s="94" t="s">
        <v>34</v>
      </c>
      <c r="O345" s="74"/>
      <c r="P345" s="76"/>
    </row>
    <row r="346" spans="1:16" ht="76" x14ac:dyDescent="0.35">
      <c r="A346" s="95" t="s">
        <v>35</v>
      </c>
      <c r="B346" s="96" t="s">
        <v>36</v>
      </c>
      <c r="C346" s="97" t="s">
        <v>37</v>
      </c>
      <c r="D346" s="98" t="s">
        <v>38</v>
      </c>
      <c r="E346" s="99">
        <v>2016</v>
      </c>
      <c r="F346" s="97">
        <v>2017</v>
      </c>
      <c r="G346" s="100">
        <v>2018</v>
      </c>
      <c r="H346" s="99">
        <v>2016</v>
      </c>
      <c r="I346" s="97">
        <v>2017</v>
      </c>
      <c r="J346" s="100">
        <v>2018</v>
      </c>
      <c r="K346" s="101" t="s">
        <v>39</v>
      </c>
      <c r="L346" s="102" t="s">
        <v>40</v>
      </c>
      <c r="M346" s="102" t="s">
        <v>41</v>
      </c>
      <c r="N346" s="101" t="s">
        <v>42</v>
      </c>
      <c r="O346" s="103" t="s">
        <v>43</v>
      </c>
      <c r="P346" s="104" t="s">
        <v>44</v>
      </c>
    </row>
    <row r="347" spans="1:16" x14ac:dyDescent="0.35">
      <c r="A347" s="105" t="s">
        <v>45</v>
      </c>
      <c r="B347" s="106"/>
      <c r="C347" s="72"/>
      <c r="D347" s="107">
        <v>0.6</v>
      </c>
      <c r="E347" s="108">
        <v>0</v>
      </c>
      <c r="F347" s="108">
        <v>0</v>
      </c>
      <c r="G347" s="108">
        <v>0</v>
      </c>
      <c r="H347" s="1">
        <f t="shared" ref="H347:H352" si="133">IF($L$9&gt;0,(E347*D347*$L$8/$L$9)+(100%-D347)*E347,0)</f>
        <v>0</v>
      </c>
      <c r="I347" s="1">
        <f t="shared" ref="I347:I352" si="134">IF($L$10&gt;0,(F347*D347*$L$8/$L$10)+(100%-D347)*F347,0)</f>
        <v>0</v>
      </c>
      <c r="J347" s="1">
        <f t="shared" ref="J347:J352" si="135">IF($L$11&gt;0,(G347*D347*$L$8/$L$11)+(100%-D347)*G347,0)</f>
        <v>0</v>
      </c>
      <c r="K347" s="109">
        <f t="shared" ref="K347:K352" si="136">SUM(H347:J347)/3</f>
        <v>0</v>
      </c>
      <c r="L347" s="110">
        <v>0</v>
      </c>
      <c r="M347" s="111"/>
      <c r="N347" s="112">
        <f>L347</f>
        <v>0</v>
      </c>
      <c r="O347" s="113">
        <f>IF(N347 &gt; 0,+K347/N347,0)</f>
        <v>0</v>
      </c>
      <c r="P347" s="114"/>
    </row>
    <row r="348" spans="1:16" x14ac:dyDescent="0.35">
      <c r="A348" s="105" t="s">
        <v>46</v>
      </c>
      <c r="B348" s="106"/>
      <c r="C348" s="72"/>
      <c r="D348" s="107">
        <v>0.9</v>
      </c>
      <c r="E348" s="108">
        <v>0</v>
      </c>
      <c r="F348" s="108">
        <v>0</v>
      </c>
      <c r="G348" s="108">
        <v>0</v>
      </c>
      <c r="H348" s="1">
        <f t="shared" si="133"/>
        <v>0</v>
      </c>
      <c r="I348" s="1">
        <f t="shared" si="134"/>
        <v>0</v>
      </c>
      <c r="J348" s="1">
        <f t="shared" si="135"/>
        <v>0</v>
      </c>
      <c r="K348" s="109">
        <f t="shared" si="136"/>
        <v>0</v>
      </c>
      <c r="L348" s="115">
        <v>0</v>
      </c>
      <c r="M348" s="115"/>
      <c r="N348" s="112">
        <f t="shared" ref="N348" si="137">L348</f>
        <v>0</v>
      </c>
      <c r="O348" s="113">
        <f t="shared" ref="O348:O352" si="138">IF(N348 &gt; 0,+K348/N348,0)</f>
        <v>0</v>
      </c>
      <c r="P348" s="116"/>
    </row>
    <row r="349" spans="1:16" x14ac:dyDescent="0.35">
      <c r="A349" s="105" t="s">
        <v>47</v>
      </c>
      <c r="B349" s="106"/>
      <c r="C349" s="72"/>
      <c r="D349" s="107">
        <v>0.9</v>
      </c>
      <c r="E349" s="108">
        <v>0</v>
      </c>
      <c r="F349" s="108">
        <v>0</v>
      </c>
      <c r="G349" s="108">
        <v>0</v>
      </c>
      <c r="H349" s="1">
        <f t="shared" si="133"/>
        <v>0</v>
      </c>
      <c r="I349" s="1">
        <f t="shared" si="134"/>
        <v>0</v>
      </c>
      <c r="J349" s="1">
        <f t="shared" si="135"/>
        <v>0</v>
      </c>
      <c r="K349" s="109">
        <f t="shared" si="136"/>
        <v>0</v>
      </c>
      <c r="L349" s="115">
        <v>0</v>
      </c>
      <c r="M349" s="115"/>
      <c r="N349" s="112">
        <f>L349</f>
        <v>0</v>
      </c>
      <c r="O349" s="113">
        <f t="shared" si="138"/>
        <v>0</v>
      </c>
      <c r="P349" s="116"/>
    </row>
    <row r="350" spans="1:16" x14ac:dyDescent="0.35">
      <c r="A350" s="105" t="s">
        <v>48</v>
      </c>
      <c r="B350" s="117"/>
      <c r="C350" s="72"/>
      <c r="D350" s="118">
        <v>0</v>
      </c>
      <c r="E350" s="108">
        <v>0</v>
      </c>
      <c r="F350" s="108">
        <v>0</v>
      </c>
      <c r="G350" s="108">
        <v>0</v>
      </c>
      <c r="H350" s="1">
        <f t="shared" si="133"/>
        <v>0</v>
      </c>
      <c r="I350" s="1">
        <f t="shared" si="134"/>
        <v>0</v>
      </c>
      <c r="J350" s="1">
        <f t="shared" si="135"/>
        <v>0</v>
      </c>
      <c r="K350" s="109">
        <f t="shared" si="136"/>
        <v>0</v>
      </c>
      <c r="L350" s="115">
        <v>0</v>
      </c>
      <c r="M350" s="115"/>
      <c r="N350" s="112">
        <f t="shared" ref="N350:N352" si="139">L350</f>
        <v>0</v>
      </c>
      <c r="O350" s="113">
        <f t="shared" si="138"/>
        <v>0</v>
      </c>
      <c r="P350" s="116"/>
    </row>
    <row r="351" spans="1:16" x14ac:dyDescent="0.35">
      <c r="A351" s="105" t="s">
        <v>49</v>
      </c>
      <c r="B351" s="74" t="s">
        <v>50</v>
      </c>
      <c r="C351" s="84" t="str">
        <f>B345</f>
        <v>kWh</v>
      </c>
      <c r="D351" s="119">
        <v>0.9</v>
      </c>
      <c r="E351" s="108">
        <v>0</v>
      </c>
      <c r="F351" s="108">
        <v>0</v>
      </c>
      <c r="G351" s="108">
        <v>0</v>
      </c>
      <c r="H351" s="1">
        <f t="shared" si="133"/>
        <v>0</v>
      </c>
      <c r="I351" s="1">
        <f t="shared" si="134"/>
        <v>0</v>
      </c>
      <c r="J351" s="1">
        <f t="shared" si="135"/>
        <v>0</v>
      </c>
      <c r="K351" s="109">
        <f t="shared" si="136"/>
        <v>0</v>
      </c>
      <c r="L351" s="115">
        <v>0</v>
      </c>
      <c r="M351" s="115"/>
      <c r="N351" s="112">
        <f t="shared" si="139"/>
        <v>0</v>
      </c>
      <c r="O351" s="113">
        <f t="shared" si="138"/>
        <v>0</v>
      </c>
      <c r="P351" s="116"/>
    </row>
    <row r="352" spans="1:16" ht="15" thickBot="1" x14ac:dyDescent="0.4">
      <c r="A352" s="120" t="s">
        <v>51</v>
      </c>
      <c r="B352" s="72"/>
      <c r="C352" s="72"/>
      <c r="D352" s="118">
        <v>0.9</v>
      </c>
      <c r="E352" s="108">
        <v>0</v>
      </c>
      <c r="F352" s="108">
        <v>0</v>
      </c>
      <c r="G352" s="108">
        <v>0</v>
      </c>
      <c r="H352" s="1">
        <f t="shared" si="133"/>
        <v>0</v>
      </c>
      <c r="I352" s="1">
        <f t="shared" si="134"/>
        <v>0</v>
      </c>
      <c r="J352" s="1">
        <f t="shared" si="135"/>
        <v>0</v>
      </c>
      <c r="K352" s="109">
        <f t="shared" si="136"/>
        <v>0</v>
      </c>
      <c r="L352" s="115">
        <v>0</v>
      </c>
      <c r="M352" s="115"/>
      <c r="N352" s="112">
        <f t="shared" si="139"/>
        <v>0</v>
      </c>
      <c r="O352" s="113">
        <f t="shared" si="138"/>
        <v>0</v>
      </c>
      <c r="P352" s="116"/>
    </row>
    <row r="353" spans="1:16" ht="15" thickBot="1" x14ac:dyDescent="0.4">
      <c r="A353" s="121" t="s">
        <v>52</v>
      </c>
      <c r="B353" s="70"/>
      <c r="C353" s="70"/>
      <c r="D353" s="70"/>
      <c r="E353" s="122">
        <f>IF($B345="kWh",SUM(E347:E352),E347+K348+K349+E350+(E351*10)+E352)</f>
        <v>0</v>
      </c>
      <c r="F353" s="122">
        <f>IF($B345="kWh",SUM(F347:F352),F347+L348+L349+F350+(F351*10)+F352)</f>
        <v>0</v>
      </c>
      <c r="G353" s="122">
        <f>IF($B345="kWh",SUM(G347:G352),G347+N348+N349+G350+(G351*10)+G352)</f>
        <v>0</v>
      </c>
      <c r="H353" s="122">
        <f t="shared" ref="H353:K353" si="140">SUM(H347:H352)</f>
        <v>0</v>
      </c>
      <c r="I353" s="122">
        <f t="shared" si="140"/>
        <v>0</v>
      </c>
      <c r="J353" s="122">
        <f t="shared" si="140"/>
        <v>0</v>
      </c>
      <c r="K353" s="122">
        <f t="shared" si="140"/>
        <v>0</v>
      </c>
      <c r="L353" s="122">
        <f>SUM(L347:L352)</f>
        <v>0</v>
      </c>
      <c r="M353" s="122">
        <f t="shared" ref="M353" si="141">SUM(M347:M352)</f>
        <v>0</v>
      </c>
      <c r="N353" s="123" t="s">
        <v>53</v>
      </c>
      <c r="O353" s="124">
        <f>IF(G341 &gt; 0,+K353/G341,0)</f>
        <v>0</v>
      </c>
      <c r="P353" s="125">
        <v>0</v>
      </c>
    </row>
    <row r="354" spans="1:16" ht="15" thickBot="1" x14ac:dyDescent="0.4">
      <c r="A354" s="126" t="s">
        <v>54</v>
      </c>
      <c r="B354" s="127"/>
      <c r="C354" s="127"/>
      <c r="D354" s="127"/>
      <c r="E354" s="128">
        <f>IF($B345="kWh",E347+E348+E349+E350+E351*$B344+E352,E347+E348+E349+E350+(E351*10*$B344)+E352)</f>
        <v>0</v>
      </c>
      <c r="F354" s="128">
        <f>IF($B345="kWh",F347+F348+F349+F350+F351*$B344+F352,F347+F348+F349+F350+(F351*10*$B344)+F352)</f>
        <v>0</v>
      </c>
      <c r="G354" s="128">
        <f>IF($B345="kWh",G347+G348+G349+G350+G351*$B344+G352,G347+G348+G349+G350+(G351*10*$B344)+G352)</f>
        <v>0</v>
      </c>
      <c r="H354" s="129">
        <f>+H347+H348+H349+H350+H351*$B344+H352</f>
        <v>0</v>
      </c>
      <c r="I354" s="129">
        <f>+I347+I348+I349+I350+I351*$B344+I352</f>
        <v>0</v>
      </c>
      <c r="J354" s="129">
        <f>+J347+J348+J349+J350+J351*$B344+J352</f>
        <v>0</v>
      </c>
      <c r="K354" s="129">
        <f>+K347+K348+K349+K350+K351*$B344+K352</f>
        <v>0</v>
      </c>
      <c r="L354" s="143">
        <f>L353</f>
        <v>0</v>
      </c>
      <c r="M354" s="130"/>
      <c r="N354" s="131" t="s">
        <v>55</v>
      </c>
      <c r="O354" s="132">
        <f>IF(G341 &gt; 0,+K354/G341,0)</f>
        <v>0</v>
      </c>
      <c r="P354" s="133">
        <v>0</v>
      </c>
    </row>
    <row r="355" spans="1:16" x14ac:dyDescent="0.35">
      <c r="A355" s="180" t="s">
        <v>56</v>
      </c>
      <c r="B355" s="181"/>
      <c r="C355" s="181"/>
      <c r="D355" s="181"/>
      <c r="E355" s="134"/>
      <c r="F355" s="134"/>
      <c r="G355" s="134"/>
      <c r="H355" s="134"/>
      <c r="I355" s="134"/>
      <c r="J355" s="134"/>
      <c r="K355" s="134"/>
      <c r="L355" s="134"/>
      <c r="M355" s="134"/>
      <c r="N355" s="135"/>
      <c r="O355" s="135"/>
      <c r="P355" s="136"/>
    </row>
    <row r="357" spans="1:16" ht="16" thickBot="1" x14ac:dyDescent="0.4">
      <c r="A357" s="141" t="s">
        <v>0</v>
      </c>
      <c r="B357" s="139"/>
      <c r="C357" s="139"/>
      <c r="D357" s="139"/>
      <c r="E357" s="139"/>
      <c r="F357" s="139"/>
      <c r="G357" s="139"/>
      <c r="H357" s="139"/>
      <c r="I357" s="139"/>
      <c r="J357" s="139"/>
      <c r="K357" s="139"/>
      <c r="L357" s="139"/>
      <c r="M357" s="139"/>
      <c r="N357" s="139" t="s">
        <v>3</v>
      </c>
      <c r="O357" s="142"/>
    </row>
    <row r="358" spans="1:16" x14ac:dyDescent="0.35">
      <c r="A358" s="64" t="s">
        <v>4</v>
      </c>
      <c r="B358" s="65"/>
      <c r="C358" s="66"/>
      <c r="D358" s="67" t="s">
        <v>3</v>
      </c>
      <c r="E358" s="68"/>
      <c r="F358" s="67" t="s">
        <v>7</v>
      </c>
      <c r="G358" s="69"/>
      <c r="H358" s="70"/>
      <c r="I358" s="70"/>
      <c r="J358" s="70"/>
      <c r="K358" s="70"/>
      <c r="L358" s="70"/>
      <c r="M358" s="70"/>
      <c r="N358" s="137" t="s">
        <v>8</v>
      </c>
      <c r="O358" s="182"/>
      <c r="P358" s="183"/>
    </row>
    <row r="359" spans="1:16" x14ac:dyDescent="0.35">
      <c r="A359" s="71" t="s">
        <v>9</v>
      </c>
      <c r="B359" s="72"/>
      <c r="C359" s="73"/>
      <c r="D359" s="74"/>
      <c r="E359" s="74" t="s">
        <v>10</v>
      </c>
      <c r="F359" s="74"/>
      <c r="G359" s="75"/>
      <c r="H359" s="74"/>
      <c r="I359" s="74"/>
      <c r="J359" s="93"/>
      <c r="K359" s="74" t="s">
        <v>11</v>
      </c>
      <c r="L359" s="74"/>
      <c r="M359" s="74"/>
      <c r="N359" s="74"/>
      <c r="O359" s="74"/>
      <c r="P359" s="76"/>
    </row>
    <row r="360" spans="1:16" x14ac:dyDescent="0.35">
      <c r="A360" s="71" t="s">
        <v>12</v>
      </c>
      <c r="B360" s="72"/>
      <c r="C360" s="73"/>
      <c r="D360" s="74"/>
      <c r="E360" s="74" t="s">
        <v>13</v>
      </c>
      <c r="F360" s="74"/>
      <c r="G360" s="75"/>
      <c r="H360" s="74"/>
      <c r="I360" s="74"/>
      <c r="J360" s="74"/>
      <c r="K360" s="74" t="s">
        <v>14</v>
      </c>
      <c r="L360" s="77"/>
      <c r="M360" s="74" t="s">
        <v>15</v>
      </c>
      <c r="N360" s="74"/>
      <c r="O360" s="74"/>
      <c r="P360" s="76"/>
    </row>
    <row r="361" spans="1:16" x14ac:dyDescent="0.35">
      <c r="A361" s="78" t="s">
        <v>16</v>
      </c>
      <c r="B361" s="72"/>
      <c r="C361" s="73"/>
      <c r="D361" s="74"/>
      <c r="E361" s="74" t="s">
        <v>17</v>
      </c>
      <c r="F361" s="74"/>
      <c r="G361" s="75"/>
      <c r="H361" s="74"/>
      <c r="I361" s="74"/>
      <c r="J361" s="74"/>
      <c r="K361" s="74">
        <v>2016</v>
      </c>
      <c r="L361" s="77"/>
      <c r="M361" s="74"/>
      <c r="N361" s="74"/>
      <c r="O361" s="74"/>
      <c r="P361" s="76"/>
    </row>
    <row r="362" spans="1:16" x14ac:dyDescent="0.35">
      <c r="A362" s="71" t="s">
        <v>18</v>
      </c>
      <c r="B362" s="72"/>
      <c r="C362" s="79"/>
      <c r="D362" s="74"/>
      <c r="E362" s="74" t="s">
        <v>20</v>
      </c>
      <c r="F362" s="74"/>
      <c r="G362" s="75"/>
      <c r="H362" s="74"/>
      <c r="I362" s="74"/>
      <c r="J362" s="74"/>
      <c r="K362" s="74">
        <v>2017</v>
      </c>
      <c r="L362" s="77"/>
      <c r="M362" s="74"/>
      <c r="N362" s="74"/>
      <c r="O362" s="74"/>
      <c r="P362" s="76"/>
    </row>
    <row r="363" spans="1:16" x14ac:dyDescent="0.35">
      <c r="A363" s="71" t="s">
        <v>21</v>
      </c>
      <c r="B363" s="80"/>
      <c r="C363" s="74"/>
      <c r="D363" s="74"/>
      <c r="E363" s="74" t="s">
        <v>22</v>
      </c>
      <c r="F363" s="74"/>
      <c r="G363" s="81"/>
      <c r="H363" s="74" t="s">
        <v>23</v>
      </c>
      <c r="I363" s="74"/>
      <c r="J363" s="74"/>
      <c r="K363" s="74">
        <v>2018</v>
      </c>
      <c r="L363" s="82"/>
      <c r="M363" s="74"/>
      <c r="N363" s="74"/>
      <c r="O363" s="74"/>
      <c r="P363" s="76"/>
    </row>
    <row r="364" spans="1:16" x14ac:dyDescent="0.35">
      <c r="A364" s="71" t="s">
        <v>24</v>
      </c>
      <c r="B364" s="83"/>
      <c r="C364" s="74"/>
      <c r="D364" s="74"/>
      <c r="E364" s="84" t="s">
        <v>25</v>
      </c>
      <c r="F364" s="74"/>
      <c r="G364" s="85"/>
      <c r="H364" s="86" t="s">
        <v>26</v>
      </c>
      <c r="I364" s="74"/>
      <c r="J364" s="74"/>
      <c r="K364" s="74"/>
      <c r="L364" s="74"/>
      <c r="M364" s="74"/>
      <c r="N364" s="74"/>
      <c r="O364" s="74"/>
      <c r="P364" s="76"/>
    </row>
    <row r="365" spans="1:16" x14ac:dyDescent="0.35">
      <c r="A365" s="87" t="s">
        <v>27</v>
      </c>
      <c r="B365" s="74"/>
      <c r="C365" s="72"/>
      <c r="D365" s="74"/>
      <c r="E365" s="74"/>
      <c r="F365" s="74"/>
      <c r="G365" s="74"/>
      <c r="H365" s="74"/>
      <c r="I365" s="74"/>
      <c r="J365" s="74"/>
      <c r="K365" s="74"/>
      <c r="L365" s="74" t="s">
        <v>28</v>
      </c>
      <c r="M365" s="74"/>
      <c r="N365" s="74"/>
      <c r="O365" s="74"/>
      <c r="P365" s="76"/>
    </row>
    <row r="366" spans="1:16" x14ac:dyDescent="0.35">
      <c r="A366" s="71" t="s">
        <v>29</v>
      </c>
      <c r="B366" s="88">
        <v>0.85</v>
      </c>
      <c r="C366" s="74"/>
      <c r="D366" s="74"/>
      <c r="E366" s="74"/>
      <c r="F366" s="74"/>
      <c r="G366" s="74"/>
      <c r="H366" s="74"/>
      <c r="I366" s="74"/>
      <c r="J366" s="74"/>
      <c r="K366" s="74"/>
      <c r="L366" s="74"/>
      <c r="M366" s="74"/>
      <c r="N366" s="74"/>
      <c r="O366" s="74"/>
      <c r="P366" s="76"/>
    </row>
    <row r="367" spans="1:16" x14ac:dyDescent="0.35">
      <c r="A367" s="87" t="s">
        <v>30</v>
      </c>
      <c r="B367" s="89" t="s">
        <v>31</v>
      </c>
      <c r="C367" s="74"/>
      <c r="D367" s="74"/>
      <c r="E367" s="90" t="s">
        <v>32</v>
      </c>
      <c r="F367" s="91"/>
      <c r="G367" s="92"/>
      <c r="H367" s="90" t="s">
        <v>33</v>
      </c>
      <c r="I367" s="93"/>
      <c r="J367" s="92"/>
      <c r="K367" s="94" t="s">
        <v>34</v>
      </c>
      <c r="L367" s="74"/>
      <c r="M367" s="74"/>
      <c r="N367" s="94" t="s">
        <v>34</v>
      </c>
      <c r="O367" s="74"/>
      <c r="P367" s="76"/>
    </row>
    <row r="368" spans="1:16" ht="76" x14ac:dyDescent="0.35">
      <c r="A368" s="95" t="s">
        <v>35</v>
      </c>
      <c r="B368" s="96" t="s">
        <v>36</v>
      </c>
      <c r="C368" s="97" t="s">
        <v>37</v>
      </c>
      <c r="D368" s="98" t="s">
        <v>38</v>
      </c>
      <c r="E368" s="99">
        <v>2016</v>
      </c>
      <c r="F368" s="97">
        <v>2017</v>
      </c>
      <c r="G368" s="100">
        <v>2018</v>
      </c>
      <c r="H368" s="99">
        <v>2016</v>
      </c>
      <c r="I368" s="97">
        <v>2017</v>
      </c>
      <c r="J368" s="100">
        <v>2018</v>
      </c>
      <c r="K368" s="101" t="s">
        <v>39</v>
      </c>
      <c r="L368" s="102" t="s">
        <v>40</v>
      </c>
      <c r="M368" s="102" t="s">
        <v>41</v>
      </c>
      <c r="N368" s="101" t="s">
        <v>42</v>
      </c>
      <c r="O368" s="103" t="s">
        <v>43</v>
      </c>
      <c r="P368" s="104" t="s">
        <v>44</v>
      </c>
    </row>
    <row r="369" spans="1:16" x14ac:dyDescent="0.35">
      <c r="A369" s="105" t="s">
        <v>45</v>
      </c>
      <c r="B369" s="106"/>
      <c r="C369" s="72"/>
      <c r="D369" s="107">
        <v>0.6</v>
      </c>
      <c r="E369" s="108">
        <v>0</v>
      </c>
      <c r="F369" s="108">
        <v>0</v>
      </c>
      <c r="G369" s="108">
        <v>0</v>
      </c>
      <c r="H369" s="1">
        <f t="shared" ref="H369:H374" si="142">IF($L$9&gt;0,(E369*D369*$L$8/$L$9)+(100%-D369)*E369,0)</f>
        <v>0</v>
      </c>
      <c r="I369" s="1">
        <f t="shared" ref="I369:I374" si="143">IF($L$10&gt;0,(F369*D369*$L$8/$L$10)+(100%-D369)*F369,0)</f>
        <v>0</v>
      </c>
      <c r="J369" s="1">
        <f t="shared" ref="J369:J374" si="144">IF($L$11&gt;0,(G369*D369*$L$8/$L$11)+(100%-D369)*G369,0)</f>
        <v>0</v>
      </c>
      <c r="K369" s="109">
        <f t="shared" ref="K369:K374" si="145">SUM(H369:J369)/3</f>
        <v>0</v>
      </c>
      <c r="L369" s="110">
        <v>0</v>
      </c>
      <c r="M369" s="111"/>
      <c r="N369" s="112">
        <f>L369</f>
        <v>0</v>
      </c>
      <c r="O369" s="113">
        <f>IF(N369 &gt; 0,+K369/N369,0)</f>
        <v>0</v>
      </c>
      <c r="P369" s="114"/>
    </row>
    <row r="370" spans="1:16" x14ac:dyDescent="0.35">
      <c r="A370" s="105" t="s">
        <v>46</v>
      </c>
      <c r="B370" s="106"/>
      <c r="C370" s="72"/>
      <c r="D370" s="107">
        <v>0.9</v>
      </c>
      <c r="E370" s="108">
        <v>0</v>
      </c>
      <c r="F370" s="108">
        <v>0</v>
      </c>
      <c r="G370" s="108">
        <v>0</v>
      </c>
      <c r="H370" s="1">
        <f t="shared" si="142"/>
        <v>0</v>
      </c>
      <c r="I370" s="1">
        <f t="shared" si="143"/>
        <v>0</v>
      </c>
      <c r="J370" s="1">
        <f t="shared" si="144"/>
        <v>0</v>
      </c>
      <c r="K370" s="109">
        <f t="shared" si="145"/>
        <v>0</v>
      </c>
      <c r="L370" s="115">
        <v>0</v>
      </c>
      <c r="M370" s="115"/>
      <c r="N370" s="112">
        <f t="shared" ref="N370" si="146">L370</f>
        <v>0</v>
      </c>
      <c r="O370" s="113">
        <f t="shared" ref="O370:O374" si="147">IF(N370 &gt; 0,+K370/N370,0)</f>
        <v>0</v>
      </c>
      <c r="P370" s="116"/>
    </row>
    <row r="371" spans="1:16" x14ac:dyDescent="0.35">
      <c r="A371" s="105" t="s">
        <v>47</v>
      </c>
      <c r="B371" s="106"/>
      <c r="C371" s="72"/>
      <c r="D371" s="107">
        <v>0.9</v>
      </c>
      <c r="E371" s="108">
        <v>0</v>
      </c>
      <c r="F371" s="108">
        <v>0</v>
      </c>
      <c r="G371" s="108">
        <v>0</v>
      </c>
      <c r="H371" s="1">
        <f t="shared" si="142"/>
        <v>0</v>
      </c>
      <c r="I371" s="1">
        <f t="shared" si="143"/>
        <v>0</v>
      </c>
      <c r="J371" s="1">
        <f t="shared" si="144"/>
        <v>0</v>
      </c>
      <c r="K371" s="109">
        <f t="shared" si="145"/>
        <v>0</v>
      </c>
      <c r="L371" s="115">
        <v>0</v>
      </c>
      <c r="M371" s="115"/>
      <c r="N371" s="112">
        <f>L371</f>
        <v>0</v>
      </c>
      <c r="O371" s="113">
        <f t="shared" si="147"/>
        <v>0</v>
      </c>
      <c r="P371" s="116"/>
    </row>
    <row r="372" spans="1:16" x14ac:dyDescent="0.35">
      <c r="A372" s="105" t="s">
        <v>48</v>
      </c>
      <c r="B372" s="117"/>
      <c r="C372" s="72"/>
      <c r="D372" s="118">
        <v>0</v>
      </c>
      <c r="E372" s="108">
        <v>0</v>
      </c>
      <c r="F372" s="108">
        <v>0</v>
      </c>
      <c r="G372" s="108">
        <v>0</v>
      </c>
      <c r="H372" s="1">
        <f t="shared" si="142"/>
        <v>0</v>
      </c>
      <c r="I372" s="1">
        <f t="shared" si="143"/>
        <v>0</v>
      </c>
      <c r="J372" s="1">
        <f t="shared" si="144"/>
        <v>0</v>
      </c>
      <c r="K372" s="109">
        <f t="shared" si="145"/>
        <v>0</v>
      </c>
      <c r="L372" s="115">
        <v>0</v>
      </c>
      <c r="M372" s="115"/>
      <c r="N372" s="112">
        <f t="shared" ref="N372:N374" si="148">L372</f>
        <v>0</v>
      </c>
      <c r="O372" s="113">
        <f t="shared" si="147"/>
        <v>0</v>
      </c>
      <c r="P372" s="116"/>
    </row>
    <row r="373" spans="1:16" x14ac:dyDescent="0.35">
      <c r="A373" s="105" t="s">
        <v>49</v>
      </c>
      <c r="B373" s="74" t="s">
        <v>50</v>
      </c>
      <c r="C373" s="84" t="str">
        <f>B367</f>
        <v>kWh</v>
      </c>
      <c r="D373" s="119">
        <v>0.9</v>
      </c>
      <c r="E373" s="108">
        <v>0</v>
      </c>
      <c r="F373" s="108">
        <v>0</v>
      </c>
      <c r="G373" s="108">
        <v>0</v>
      </c>
      <c r="H373" s="1">
        <f t="shared" si="142"/>
        <v>0</v>
      </c>
      <c r="I373" s="1">
        <f t="shared" si="143"/>
        <v>0</v>
      </c>
      <c r="J373" s="1">
        <f t="shared" si="144"/>
        <v>0</v>
      </c>
      <c r="K373" s="109">
        <f t="shared" si="145"/>
        <v>0</v>
      </c>
      <c r="L373" s="115">
        <v>0</v>
      </c>
      <c r="M373" s="115"/>
      <c r="N373" s="112">
        <f t="shared" si="148"/>
        <v>0</v>
      </c>
      <c r="O373" s="113">
        <f t="shared" si="147"/>
        <v>0</v>
      </c>
      <c r="P373" s="116"/>
    </row>
    <row r="374" spans="1:16" ht="15" thickBot="1" x14ac:dyDescent="0.4">
      <c r="A374" s="120" t="s">
        <v>51</v>
      </c>
      <c r="B374" s="72"/>
      <c r="C374" s="72"/>
      <c r="D374" s="118">
        <v>0.9</v>
      </c>
      <c r="E374" s="108">
        <v>0</v>
      </c>
      <c r="F374" s="108">
        <v>0</v>
      </c>
      <c r="G374" s="108">
        <v>0</v>
      </c>
      <c r="H374" s="1">
        <f t="shared" si="142"/>
        <v>0</v>
      </c>
      <c r="I374" s="1">
        <f t="shared" si="143"/>
        <v>0</v>
      </c>
      <c r="J374" s="1">
        <f t="shared" si="144"/>
        <v>0</v>
      </c>
      <c r="K374" s="109">
        <f t="shared" si="145"/>
        <v>0</v>
      </c>
      <c r="L374" s="115">
        <v>0</v>
      </c>
      <c r="M374" s="115"/>
      <c r="N374" s="112">
        <f t="shared" si="148"/>
        <v>0</v>
      </c>
      <c r="O374" s="113">
        <f t="shared" si="147"/>
        <v>0</v>
      </c>
      <c r="P374" s="116"/>
    </row>
    <row r="375" spans="1:16" ht="15" thickBot="1" x14ac:dyDescent="0.4">
      <c r="A375" s="121" t="s">
        <v>52</v>
      </c>
      <c r="B375" s="70"/>
      <c r="C375" s="70"/>
      <c r="D375" s="70"/>
      <c r="E375" s="122">
        <f>IF($B367="kWh",SUM(E369:E374),E369+K370+K371+E372+(E373*10)+E374)</f>
        <v>0</v>
      </c>
      <c r="F375" s="122">
        <f>IF($B367="kWh",SUM(F369:F374),F369+L370+L371+F372+(F373*10)+F374)</f>
        <v>0</v>
      </c>
      <c r="G375" s="122">
        <f>IF($B367="kWh",SUM(G369:G374),G369+N370+N371+G372+(G373*10)+G374)</f>
        <v>0</v>
      </c>
      <c r="H375" s="122">
        <f t="shared" ref="H375:K375" si="149">SUM(H369:H374)</f>
        <v>0</v>
      </c>
      <c r="I375" s="122">
        <f t="shared" si="149"/>
        <v>0</v>
      </c>
      <c r="J375" s="122">
        <f t="shared" si="149"/>
        <v>0</v>
      </c>
      <c r="K375" s="122">
        <f t="shared" si="149"/>
        <v>0</v>
      </c>
      <c r="L375" s="122">
        <f>SUM(L369:L374)</f>
        <v>0</v>
      </c>
      <c r="M375" s="122">
        <f t="shared" ref="M375" si="150">SUM(M369:M374)</f>
        <v>0</v>
      </c>
      <c r="N375" s="123" t="s">
        <v>53</v>
      </c>
      <c r="O375" s="124">
        <f>IF(G363 &gt; 0,+K375/G363,0)</f>
        <v>0</v>
      </c>
      <c r="P375" s="125">
        <v>0</v>
      </c>
    </row>
    <row r="376" spans="1:16" ht="15" thickBot="1" x14ac:dyDescent="0.4">
      <c r="A376" s="126" t="s">
        <v>54</v>
      </c>
      <c r="B376" s="127"/>
      <c r="C376" s="127"/>
      <c r="D376" s="127"/>
      <c r="E376" s="128">
        <f>IF($B367="kWh",E369+E370+E371+E372+E373*$B366+E374,E369+E370+E371+E372+(E373*10*$B366)+E374)</f>
        <v>0</v>
      </c>
      <c r="F376" s="128">
        <f>IF($B367="kWh",F369+F370+F371+F372+F373*$B366+F374,F369+F370+F371+F372+(F373*10*$B366)+F374)</f>
        <v>0</v>
      </c>
      <c r="G376" s="128">
        <f>IF($B367="kWh",G369+G370+G371+G372+G373*$B366+G374,G369+G370+G371+G372+(G373*10*$B366)+G374)</f>
        <v>0</v>
      </c>
      <c r="H376" s="129">
        <f>+H369+H370+H371+H372+H373*$B366+H374</f>
        <v>0</v>
      </c>
      <c r="I376" s="129">
        <f>+I369+I370+I371+I372+I373*$B366+I374</f>
        <v>0</v>
      </c>
      <c r="J376" s="129">
        <f>+J369+J370+J371+J372+J373*$B366+J374</f>
        <v>0</v>
      </c>
      <c r="K376" s="129">
        <f>+K369+K370+K371+K372+K373*$B366+K374</f>
        <v>0</v>
      </c>
      <c r="L376" s="143">
        <f>L375</f>
        <v>0</v>
      </c>
      <c r="M376" s="130"/>
      <c r="N376" s="131" t="s">
        <v>55</v>
      </c>
      <c r="O376" s="132">
        <f>IF(G363 &gt; 0,+K376/G363,0)</f>
        <v>0</v>
      </c>
      <c r="P376" s="133">
        <v>0</v>
      </c>
    </row>
    <row r="377" spans="1:16" x14ac:dyDescent="0.35">
      <c r="A377" s="180" t="s">
        <v>56</v>
      </c>
      <c r="B377" s="181"/>
      <c r="C377" s="181"/>
      <c r="D377" s="181"/>
      <c r="E377" s="134"/>
      <c r="F377" s="134"/>
      <c r="G377" s="134"/>
      <c r="H377" s="134"/>
      <c r="I377" s="134"/>
      <c r="J377" s="134"/>
      <c r="K377" s="134"/>
      <c r="L377" s="134"/>
      <c r="M377" s="134"/>
      <c r="N377" s="135"/>
      <c r="O377" s="135"/>
      <c r="P377" s="136"/>
    </row>
    <row r="379" spans="1:16" ht="16" thickBot="1" x14ac:dyDescent="0.4">
      <c r="A379" s="141" t="s">
        <v>0</v>
      </c>
      <c r="B379" s="139"/>
      <c r="C379" s="139"/>
      <c r="D379" s="139"/>
      <c r="E379" s="139"/>
      <c r="F379" s="139"/>
      <c r="G379" s="139"/>
      <c r="H379" s="139"/>
      <c r="I379" s="139"/>
      <c r="J379" s="139"/>
      <c r="K379" s="139"/>
      <c r="L379" s="139"/>
      <c r="M379" s="139"/>
      <c r="N379" s="139" t="s">
        <v>3</v>
      </c>
      <c r="O379" s="142"/>
    </row>
    <row r="380" spans="1:16" x14ac:dyDescent="0.35">
      <c r="A380" s="64" t="s">
        <v>4</v>
      </c>
      <c r="B380" s="65"/>
      <c r="C380" s="66"/>
      <c r="D380" s="67" t="s">
        <v>3</v>
      </c>
      <c r="E380" s="68"/>
      <c r="F380" s="67" t="s">
        <v>7</v>
      </c>
      <c r="G380" s="69"/>
      <c r="H380" s="70"/>
      <c r="I380" s="70"/>
      <c r="J380" s="70"/>
      <c r="K380" s="70"/>
      <c r="L380" s="70"/>
      <c r="M380" s="70"/>
      <c r="N380" s="137" t="s">
        <v>8</v>
      </c>
      <c r="O380" s="182"/>
      <c r="P380" s="183"/>
    </row>
    <row r="381" spans="1:16" x14ac:dyDescent="0.35">
      <c r="A381" s="71" t="s">
        <v>9</v>
      </c>
      <c r="B381" s="72"/>
      <c r="C381" s="73"/>
      <c r="D381" s="74"/>
      <c r="E381" s="74" t="s">
        <v>10</v>
      </c>
      <c r="F381" s="74"/>
      <c r="G381" s="75"/>
      <c r="H381" s="74"/>
      <c r="I381" s="74"/>
      <c r="J381" s="93"/>
      <c r="K381" s="74" t="s">
        <v>11</v>
      </c>
      <c r="L381" s="74"/>
      <c r="M381" s="74"/>
      <c r="N381" s="74"/>
      <c r="O381" s="74"/>
      <c r="P381" s="76"/>
    </row>
    <row r="382" spans="1:16" x14ac:dyDescent="0.35">
      <c r="A382" s="71" t="s">
        <v>12</v>
      </c>
      <c r="B382" s="72"/>
      <c r="C382" s="73"/>
      <c r="D382" s="74"/>
      <c r="E382" s="74" t="s">
        <v>13</v>
      </c>
      <c r="F382" s="74"/>
      <c r="G382" s="75"/>
      <c r="H382" s="74"/>
      <c r="I382" s="74"/>
      <c r="J382" s="74"/>
      <c r="K382" s="74" t="s">
        <v>14</v>
      </c>
      <c r="L382" s="77"/>
      <c r="M382" s="74" t="s">
        <v>15</v>
      </c>
      <c r="N382" s="74"/>
      <c r="O382" s="74"/>
      <c r="P382" s="76"/>
    </row>
    <row r="383" spans="1:16" x14ac:dyDescent="0.35">
      <c r="A383" s="78" t="s">
        <v>16</v>
      </c>
      <c r="B383" s="72"/>
      <c r="C383" s="73"/>
      <c r="D383" s="74"/>
      <c r="E383" s="74" t="s">
        <v>17</v>
      </c>
      <c r="F383" s="74"/>
      <c r="G383" s="75"/>
      <c r="H383" s="74"/>
      <c r="I383" s="74"/>
      <c r="J383" s="74"/>
      <c r="K383" s="74">
        <v>2016</v>
      </c>
      <c r="L383" s="77"/>
      <c r="M383" s="74"/>
      <c r="N383" s="74"/>
      <c r="O383" s="74"/>
      <c r="P383" s="76"/>
    </row>
    <row r="384" spans="1:16" x14ac:dyDescent="0.35">
      <c r="A384" s="71" t="s">
        <v>18</v>
      </c>
      <c r="B384" s="72"/>
      <c r="C384" s="79"/>
      <c r="D384" s="74"/>
      <c r="E384" s="74" t="s">
        <v>20</v>
      </c>
      <c r="F384" s="74"/>
      <c r="G384" s="75"/>
      <c r="H384" s="74"/>
      <c r="I384" s="74"/>
      <c r="J384" s="74"/>
      <c r="K384" s="74">
        <v>2017</v>
      </c>
      <c r="L384" s="77"/>
      <c r="M384" s="74"/>
      <c r="N384" s="74"/>
      <c r="O384" s="74"/>
      <c r="P384" s="76"/>
    </row>
    <row r="385" spans="1:16" x14ac:dyDescent="0.35">
      <c r="A385" s="71" t="s">
        <v>21</v>
      </c>
      <c r="B385" s="80"/>
      <c r="C385" s="74"/>
      <c r="D385" s="74"/>
      <c r="E385" s="74" t="s">
        <v>22</v>
      </c>
      <c r="F385" s="74"/>
      <c r="G385" s="81"/>
      <c r="H385" s="74" t="s">
        <v>23</v>
      </c>
      <c r="I385" s="74"/>
      <c r="J385" s="74"/>
      <c r="K385" s="74">
        <v>2018</v>
      </c>
      <c r="L385" s="82"/>
      <c r="M385" s="74"/>
      <c r="N385" s="74"/>
      <c r="O385" s="74"/>
      <c r="P385" s="76"/>
    </row>
    <row r="386" spans="1:16" x14ac:dyDescent="0.35">
      <c r="A386" s="71" t="s">
        <v>24</v>
      </c>
      <c r="B386" s="83"/>
      <c r="C386" s="74"/>
      <c r="D386" s="74"/>
      <c r="E386" s="84" t="s">
        <v>25</v>
      </c>
      <c r="F386" s="74"/>
      <c r="G386" s="85"/>
      <c r="H386" s="86" t="s">
        <v>26</v>
      </c>
      <c r="I386" s="74"/>
      <c r="J386" s="74"/>
      <c r="K386" s="74"/>
      <c r="L386" s="74"/>
      <c r="M386" s="74"/>
      <c r="N386" s="74"/>
      <c r="O386" s="74"/>
      <c r="P386" s="76"/>
    </row>
    <row r="387" spans="1:16" x14ac:dyDescent="0.35">
      <c r="A387" s="87" t="s">
        <v>27</v>
      </c>
      <c r="B387" s="74"/>
      <c r="C387" s="72"/>
      <c r="D387" s="74"/>
      <c r="E387" s="74"/>
      <c r="F387" s="74"/>
      <c r="G387" s="74"/>
      <c r="H387" s="74"/>
      <c r="I387" s="74"/>
      <c r="J387" s="74"/>
      <c r="K387" s="74"/>
      <c r="L387" s="74" t="s">
        <v>28</v>
      </c>
      <c r="M387" s="74"/>
      <c r="N387" s="74"/>
      <c r="O387" s="74"/>
      <c r="P387" s="76"/>
    </row>
    <row r="388" spans="1:16" x14ac:dyDescent="0.35">
      <c r="A388" s="71" t="s">
        <v>29</v>
      </c>
      <c r="B388" s="88">
        <v>0.85</v>
      </c>
      <c r="C388" s="74"/>
      <c r="D388" s="74"/>
      <c r="E388" s="74"/>
      <c r="F388" s="74"/>
      <c r="G388" s="74"/>
      <c r="H388" s="74"/>
      <c r="I388" s="74"/>
      <c r="J388" s="74"/>
      <c r="K388" s="74"/>
      <c r="L388" s="74"/>
      <c r="M388" s="74"/>
      <c r="N388" s="74"/>
      <c r="O388" s="74"/>
      <c r="P388" s="76"/>
    </row>
    <row r="389" spans="1:16" x14ac:dyDescent="0.35">
      <c r="A389" s="87" t="s">
        <v>30</v>
      </c>
      <c r="B389" s="89" t="s">
        <v>31</v>
      </c>
      <c r="C389" s="74"/>
      <c r="D389" s="74"/>
      <c r="E389" s="90" t="s">
        <v>32</v>
      </c>
      <c r="F389" s="91"/>
      <c r="G389" s="92"/>
      <c r="H389" s="90" t="s">
        <v>33</v>
      </c>
      <c r="I389" s="93"/>
      <c r="J389" s="92"/>
      <c r="K389" s="94" t="s">
        <v>34</v>
      </c>
      <c r="L389" s="74"/>
      <c r="M389" s="74"/>
      <c r="N389" s="94" t="s">
        <v>34</v>
      </c>
      <c r="O389" s="74"/>
      <c r="P389" s="76"/>
    </row>
    <row r="390" spans="1:16" ht="76" x14ac:dyDescent="0.35">
      <c r="A390" s="95" t="s">
        <v>35</v>
      </c>
      <c r="B390" s="96" t="s">
        <v>36</v>
      </c>
      <c r="C390" s="97" t="s">
        <v>37</v>
      </c>
      <c r="D390" s="98" t="s">
        <v>38</v>
      </c>
      <c r="E390" s="99">
        <v>2016</v>
      </c>
      <c r="F390" s="97">
        <v>2017</v>
      </c>
      <c r="G390" s="100">
        <v>2018</v>
      </c>
      <c r="H390" s="99">
        <v>2016</v>
      </c>
      <c r="I390" s="97">
        <v>2017</v>
      </c>
      <c r="J390" s="100">
        <v>2018</v>
      </c>
      <c r="K390" s="101" t="s">
        <v>39</v>
      </c>
      <c r="L390" s="102" t="s">
        <v>40</v>
      </c>
      <c r="M390" s="102" t="s">
        <v>41</v>
      </c>
      <c r="N390" s="101" t="s">
        <v>42</v>
      </c>
      <c r="O390" s="103" t="s">
        <v>43</v>
      </c>
      <c r="P390" s="104" t="s">
        <v>44</v>
      </c>
    </row>
    <row r="391" spans="1:16" x14ac:dyDescent="0.35">
      <c r="A391" s="105" t="s">
        <v>45</v>
      </c>
      <c r="B391" s="106"/>
      <c r="C391" s="72"/>
      <c r="D391" s="107">
        <v>0.6</v>
      </c>
      <c r="E391" s="108">
        <v>0</v>
      </c>
      <c r="F391" s="108">
        <v>0</v>
      </c>
      <c r="G391" s="108">
        <v>0</v>
      </c>
      <c r="H391" s="1">
        <f t="shared" ref="H391:H396" si="151">IF($L$9&gt;0,(E391*D391*$L$8/$L$9)+(100%-D391)*E391,0)</f>
        <v>0</v>
      </c>
      <c r="I391" s="1">
        <f t="shared" ref="I391:I396" si="152">IF($L$10&gt;0,(F391*D391*$L$8/$L$10)+(100%-D391)*F391,0)</f>
        <v>0</v>
      </c>
      <c r="J391" s="1">
        <f t="shared" ref="J391:J396" si="153">IF($L$11&gt;0,(G391*D391*$L$8/$L$11)+(100%-D391)*G391,0)</f>
        <v>0</v>
      </c>
      <c r="K391" s="109">
        <f t="shared" ref="K391:K396" si="154">SUM(H391:J391)/3</f>
        <v>0</v>
      </c>
      <c r="L391" s="110">
        <v>0</v>
      </c>
      <c r="M391" s="111"/>
      <c r="N391" s="112">
        <f>L391</f>
        <v>0</v>
      </c>
      <c r="O391" s="113">
        <f>IF(N391 &gt; 0,+K391/N391,0)</f>
        <v>0</v>
      </c>
      <c r="P391" s="114"/>
    </row>
    <row r="392" spans="1:16" x14ac:dyDescent="0.35">
      <c r="A392" s="105" t="s">
        <v>46</v>
      </c>
      <c r="B392" s="106"/>
      <c r="C392" s="72"/>
      <c r="D392" s="107">
        <v>0.9</v>
      </c>
      <c r="E392" s="108">
        <v>0</v>
      </c>
      <c r="F392" s="108">
        <v>0</v>
      </c>
      <c r="G392" s="108">
        <v>0</v>
      </c>
      <c r="H392" s="1">
        <f t="shared" si="151"/>
        <v>0</v>
      </c>
      <c r="I392" s="1">
        <f t="shared" si="152"/>
        <v>0</v>
      </c>
      <c r="J392" s="1">
        <f t="shared" si="153"/>
        <v>0</v>
      </c>
      <c r="K392" s="109">
        <f t="shared" si="154"/>
        <v>0</v>
      </c>
      <c r="L392" s="115">
        <v>0</v>
      </c>
      <c r="M392" s="115"/>
      <c r="N392" s="112">
        <f t="shared" ref="N392" si="155">L392</f>
        <v>0</v>
      </c>
      <c r="O392" s="113">
        <f t="shared" ref="O392:O396" si="156">IF(N392 &gt; 0,+K392/N392,0)</f>
        <v>0</v>
      </c>
      <c r="P392" s="116"/>
    </row>
    <row r="393" spans="1:16" x14ac:dyDescent="0.35">
      <c r="A393" s="105" t="s">
        <v>47</v>
      </c>
      <c r="B393" s="106"/>
      <c r="C393" s="72"/>
      <c r="D393" s="107">
        <v>0.9</v>
      </c>
      <c r="E393" s="108">
        <v>0</v>
      </c>
      <c r="F393" s="108">
        <v>0</v>
      </c>
      <c r="G393" s="108">
        <v>0</v>
      </c>
      <c r="H393" s="1">
        <f t="shared" si="151"/>
        <v>0</v>
      </c>
      <c r="I393" s="1">
        <f t="shared" si="152"/>
        <v>0</v>
      </c>
      <c r="J393" s="1">
        <f t="shared" si="153"/>
        <v>0</v>
      </c>
      <c r="K393" s="109">
        <f t="shared" si="154"/>
        <v>0</v>
      </c>
      <c r="L393" s="115">
        <v>0</v>
      </c>
      <c r="M393" s="115"/>
      <c r="N393" s="112">
        <f>L393</f>
        <v>0</v>
      </c>
      <c r="O393" s="113">
        <f t="shared" si="156"/>
        <v>0</v>
      </c>
      <c r="P393" s="116"/>
    </row>
    <row r="394" spans="1:16" x14ac:dyDescent="0.35">
      <c r="A394" s="105" t="s">
        <v>48</v>
      </c>
      <c r="B394" s="117"/>
      <c r="C394" s="72"/>
      <c r="D394" s="118">
        <v>0</v>
      </c>
      <c r="E394" s="108">
        <v>0</v>
      </c>
      <c r="F394" s="108">
        <v>0</v>
      </c>
      <c r="G394" s="108">
        <v>0</v>
      </c>
      <c r="H394" s="1">
        <f t="shared" si="151"/>
        <v>0</v>
      </c>
      <c r="I394" s="1">
        <f t="shared" si="152"/>
        <v>0</v>
      </c>
      <c r="J394" s="1">
        <f t="shared" si="153"/>
        <v>0</v>
      </c>
      <c r="K394" s="109">
        <f t="shared" si="154"/>
        <v>0</v>
      </c>
      <c r="L394" s="115">
        <v>0</v>
      </c>
      <c r="M394" s="115"/>
      <c r="N394" s="112">
        <f t="shared" ref="N394:N396" si="157">L394</f>
        <v>0</v>
      </c>
      <c r="O394" s="113">
        <f t="shared" si="156"/>
        <v>0</v>
      </c>
      <c r="P394" s="116"/>
    </row>
    <row r="395" spans="1:16" x14ac:dyDescent="0.35">
      <c r="A395" s="105" t="s">
        <v>49</v>
      </c>
      <c r="B395" s="74" t="s">
        <v>50</v>
      </c>
      <c r="C395" s="84" t="str">
        <f>B389</f>
        <v>kWh</v>
      </c>
      <c r="D395" s="119">
        <v>0.9</v>
      </c>
      <c r="E395" s="108">
        <v>0</v>
      </c>
      <c r="F395" s="108">
        <v>0</v>
      </c>
      <c r="G395" s="108">
        <v>0</v>
      </c>
      <c r="H395" s="1">
        <f t="shared" si="151"/>
        <v>0</v>
      </c>
      <c r="I395" s="1">
        <f t="shared" si="152"/>
        <v>0</v>
      </c>
      <c r="J395" s="1">
        <f t="shared" si="153"/>
        <v>0</v>
      </c>
      <c r="K395" s="109">
        <f t="shared" si="154"/>
        <v>0</v>
      </c>
      <c r="L395" s="115">
        <v>0</v>
      </c>
      <c r="M395" s="115"/>
      <c r="N395" s="112">
        <f t="shared" si="157"/>
        <v>0</v>
      </c>
      <c r="O395" s="113">
        <f t="shared" si="156"/>
        <v>0</v>
      </c>
      <c r="P395" s="116"/>
    </row>
    <row r="396" spans="1:16" ht="15" thickBot="1" x14ac:dyDescent="0.4">
      <c r="A396" s="120" t="s">
        <v>51</v>
      </c>
      <c r="B396" s="72"/>
      <c r="C396" s="72"/>
      <c r="D396" s="118">
        <v>0.9</v>
      </c>
      <c r="E396" s="108">
        <v>0</v>
      </c>
      <c r="F396" s="108">
        <v>0</v>
      </c>
      <c r="G396" s="108">
        <v>0</v>
      </c>
      <c r="H396" s="1">
        <f t="shared" si="151"/>
        <v>0</v>
      </c>
      <c r="I396" s="1">
        <f t="shared" si="152"/>
        <v>0</v>
      </c>
      <c r="J396" s="1">
        <f t="shared" si="153"/>
        <v>0</v>
      </c>
      <c r="K396" s="109">
        <f t="shared" si="154"/>
        <v>0</v>
      </c>
      <c r="L396" s="115">
        <v>0</v>
      </c>
      <c r="M396" s="115"/>
      <c r="N396" s="112">
        <f t="shared" si="157"/>
        <v>0</v>
      </c>
      <c r="O396" s="113">
        <f t="shared" si="156"/>
        <v>0</v>
      </c>
      <c r="P396" s="116"/>
    </row>
    <row r="397" spans="1:16" ht="15" thickBot="1" x14ac:dyDescent="0.4">
      <c r="A397" s="121" t="s">
        <v>52</v>
      </c>
      <c r="B397" s="70"/>
      <c r="C397" s="70"/>
      <c r="D397" s="70"/>
      <c r="E397" s="122">
        <f>IF($B389="kWh",SUM(E391:E396),E391+K392+K393+E394+(E395*10)+E396)</f>
        <v>0</v>
      </c>
      <c r="F397" s="122">
        <f>IF($B389="kWh",SUM(F391:F396),F391+L392+L393+F394+(F395*10)+F396)</f>
        <v>0</v>
      </c>
      <c r="G397" s="122">
        <f>IF($B389="kWh",SUM(G391:G396),G391+N392+N393+G394+(G395*10)+G396)</f>
        <v>0</v>
      </c>
      <c r="H397" s="122">
        <f t="shared" ref="H397:K397" si="158">SUM(H391:H396)</f>
        <v>0</v>
      </c>
      <c r="I397" s="122">
        <f t="shared" si="158"/>
        <v>0</v>
      </c>
      <c r="J397" s="122">
        <f t="shared" si="158"/>
        <v>0</v>
      </c>
      <c r="K397" s="122">
        <f t="shared" si="158"/>
        <v>0</v>
      </c>
      <c r="L397" s="122">
        <f>SUM(L391:L396)</f>
        <v>0</v>
      </c>
      <c r="M397" s="122">
        <f t="shared" ref="M397" si="159">SUM(M391:M396)</f>
        <v>0</v>
      </c>
      <c r="N397" s="123" t="s">
        <v>53</v>
      </c>
      <c r="O397" s="124">
        <f>IF(G385 &gt; 0,+K397/G385,0)</f>
        <v>0</v>
      </c>
      <c r="P397" s="125">
        <v>0</v>
      </c>
    </row>
    <row r="398" spans="1:16" ht="15" thickBot="1" x14ac:dyDescent="0.4">
      <c r="A398" s="126" t="s">
        <v>54</v>
      </c>
      <c r="B398" s="127"/>
      <c r="C398" s="127"/>
      <c r="D398" s="127"/>
      <c r="E398" s="128">
        <f>IF($B389="kWh",E391+E392+E393+E394+E395*$B388+E396,E391+E392+E393+E394+(E395*10*$B388)+E396)</f>
        <v>0</v>
      </c>
      <c r="F398" s="128">
        <f>IF($B389="kWh",F391+F392+F393+F394+F395*$B388+F396,F391+F392+F393+F394+(F395*10*$B388)+F396)</f>
        <v>0</v>
      </c>
      <c r="G398" s="128">
        <f>IF($B389="kWh",G391+G392+G393+G394+G395*$B388+G396,G391+G392+G393+G394+(G395*10*$B388)+G396)</f>
        <v>0</v>
      </c>
      <c r="H398" s="129">
        <f>+H391+H392+H393+H394+H395*$B388+H396</f>
        <v>0</v>
      </c>
      <c r="I398" s="129">
        <f>+I391+I392+I393+I394+I395*$B388+I396</f>
        <v>0</v>
      </c>
      <c r="J398" s="129">
        <f>+J391+J392+J393+J394+J395*$B388+J396</f>
        <v>0</v>
      </c>
      <c r="K398" s="129">
        <f>+K391+K392+K393+K394+K395*$B388+K396</f>
        <v>0</v>
      </c>
      <c r="L398" s="143">
        <f>L397</f>
        <v>0</v>
      </c>
      <c r="M398" s="130"/>
      <c r="N398" s="131" t="s">
        <v>55</v>
      </c>
      <c r="O398" s="132">
        <f>IF(G385 &gt; 0,+K398/G385,0)</f>
        <v>0</v>
      </c>
      <c r="P398" s="133">
        <v>0</v>
      </c>
    </row>
    <row r="399" spans="1:16" x14ac:dyDescent="0.35">
      <c r="A399" s="180" t="s">
        <v>56</v>
      </c>
      <c r="B399" s="181"/>
      <c r="C399" s="181"/>
      <c r="D399" s="181"/>
      <c r="E399" s="134"/>
      <c r="F399" s="134"/>
      <c r="G399" s="134"/>
      <c r="H399" s="134"/>
      <c r="I399" s="134"/>
      <c r="J399" s="134"/>
      <c r="K399" s="134"/>
      <c r="L399" s="134"/>
      <c r="M399" s="134"/>
      <c r="N399" s="135"/>
      <c r="O399" s="135"/>
      <c r="P399" s="136"/>
    </row>
    <row r="401" spans="1:16" ht="16" thickBot="1" x14ac:dyDescent="0.4">
      <c r="A401" s="141" t="s">
        <v>0</v>
      </c>
      <c r="B401" s="139"/>
      <c r="C401" s="139"/>
      <c r="D401" s="139"/>
      <c r="E401" s="139"/>
      <c r="F401" s="139"/>
      <c r="G401" s="139"/>
      <c r="H401" s="139"/>
      <c r="I401" s="139"/>
      <c r="J401" s="139"/>
      <c r="K401" s="139"/>
      <c r="L401" s="139"/>
      <c r="M401" s="139"/>
      <c r="N401" s="139" t="s">
        <v>3</v>
      </c>
      <c r="O401" s="142"/>
    </row>
    <row r="402" spans="1:16" x14ac:dyDescent="0.35">
      <c r="A402" s="64" t="s">
        <v>4</v>
      </c>
      <c r="B402" s="65"/>
      <c r="C402" s="66"/>
      <c r="D402" s="67" t="s">
        <v>3</v>
      </c>
      <c r="E402" s="68"/>
      <c r="F402" s="67" t="s">
        <v>7</v>
      </c>
      <c r="G402" s="69"/>
      <c r="H402" s="70"/>
      <c r="I402" s="70"/>
      <c r="J402" s="70"/>
      <c r="K402" s="70"/>
      <c r="L402" s="70"/>
      <c r="M402" s="70"/>
      <c r="N402" s="137" t="s">
        <v>8</v>
      </c>
      <c r="O402" s="182"/>
      <c r="P402" s="183"/>
    </row>
    <row r="403" spans="1:16" x14ac:dyDescent="0.35">
      <c r="A403" s="71" t="s">
        <v>9</v>
      </c>
      <c r="B403" s="72"/>
      <c r="C403" s="73"/>
      <c r="D403" s="74"/>
      <c r="E403" s="74" t="s">
        <v>10</v>
      </c>
      <c r="F403" s="74"/>
      <c r="G403" s="75"/>
      <c r="H403" s="74"/>
      <c r="I403" s="74"/>
      <c r="J403" s="93"/>
      <c r="K403" s="74" t="s">
        <v>11</v>
      </c>
      <c r="L403" s="74"/>
      <c r="M403" s="74"/>
      <c r="N403" s="74"/>
      <c r="O403" s="74"/>
      <c r="P403" s="76"/>
    </row>
    <row r="404" spans="1:16" x14ac:dyDescent="0.35">
      <c r="A404" s="71" t="s">
        <v>12</v>
      </c>
      <c r="B404" s="72"/>
      <c r="C404" s="73"/>
      <c r="D404" s="74"/>
      <c r="E404" s="74" t="s">
        <v>13</v>
      </c>
      <c r="F404" s="74"/>
      <c r="G404" s="75"/>
      <c r="H404" s="74"/>
      <c r="I404" s="74"/>
      <c r="J404" s="74"/>
      <c r="K404" s="74" t="s">
        <v>14</v>
      </c>
      <c r="L404" s="77"/>
      <c r="M404" s="74" t="s">
        <v>15</v>
      </c>
      <c r="N404" s="74"/>
      <c r="O404" s="74"/>
      <c r="P404" s="76"/>
    </row>
    <row r="405" spans="1:16" x14ac:dyDescent="0.35">
      <c r="A405" s="78" t="s">
        <v>16</v>
      </c>
      <c r="B405" s="72"/>
      <c r="C405" s="73"/>
      <c r="D405" s="74"/>
      <c r="E405" s="74" t="s">
        <v>17</v>
      </c>
      <c r="F405" s="74"/>
      <c r="G405" s="75"/>
      <c r="H405" s="74"/>
      <c r="I405" s="74"/>
      <c r="J405" s="74"/>
      <c r="K405" s="74">
        <v>2016</v>
      </c>
      <c r="L405" s="77"/>
      <c r="M405" s="74"/>
      <c r="N405" s="74"/>
      <c r="O405" s="74"/>
      <c r="P405" s="76"/>
    </row>
    <row r="406" spans="1:16" x14ac:dyDescent="0.35">
      <c r="A406" s="71" t="s">
        <v>18</v>
      </c>
      <c r="B406" s="72"/>
      <c r="C406" s="79"/>
      <c r="D406" s="74"/>
      <c r="E406" s="74" t="s">
        <v>20</v>
      </c>
      <c r="F406" s="74"/>
      <c r="G406" s="75"/>
      <c r="H406" s="74"/>
      <c r="I406" s="74"/>
      <c r="J406" s="74"/>
      <c r="K406" s="74">
        <v>2017</v>
      </c>
      <c r="L406" s="77"/>
      <c r="M406" s="74"/>
      <c r="N406" s="74"/>
      <c r="O406" s="74"/>
      <c r="P406" s="76"/>
    </row>
    <row r="407" spans="1:16" x14ac:dyDescent="0.35">
      <c r="A407" s="71" t="s">
        <v>21</v>
      </c>
      <c r="B407" s="80"/>
      <c r="C407" s="74"/>
      <c r="D407" s="74"/>
      <c r="E407" s="74" t="s">
        <v>22</v>
      </c>
      <c r="F407" s="74"/>
      <c r="G407" s="81"/>
      <c r="H407" s="74" t="s">
        <v>23</v>
      </c>
      <c r="I407" s="74"/>
      <c r="J407" s="74"/>
      <c r="K407" s="74">
        <v>2018</v>
      </c>
      <c r="L407" s="82"/>
      <c r="M407" s="74"/>
      <c r="N407" s="74"/>
      <c r="O407" s="74"/>
      <c r="P407" s="76"/>
    </row>
    <row r="408" spans="1:16" x14ac:dyDescent="0.35">
      <c r="A408" s="71" t="s">
        <v>24</v>
      </c>
      <c r="B408" s="83"/>
      <c r="C408" s="74"/>
      <c r="D408" s="74"/>
      <c r="E408" s="84" t="s">
        <v>25</v>
      </c>
      <c r="F408" s="74"/>
      <c r="G408" s="85"/>
      <c r="H408" s="86" t="s">
        <v>26</v>
      </c>
      <c r="I408" s="74"/>
      <c r="J408" s="74"/>
      <c r="K408" s="74"/>
      <c r="L408" s="74"/>
      <c r="M408" s="74"/>
      <c r="N408" s="74"/>
      <c r="O408" s="74"/>
      <c r="P408" s="76"/>
    </row>
    <row r="409" spans="1:16" x14ac:dyDescent="0.35">
      <c r="A409" s="87" t="s">
        <v>27</v>
      </c>
      <c r="B409" s="74"/>
      <c r="C409" s="72"/>
      <c r="D409" s="74"/>
      <c r="E409" s="74"/>
      <c r="F409" s="74"/>
      <c r="G409" s="74"/>
      <c r="H409" s="74"/>
      <c r="I409" s="74"/>
      <c r="J409" s="74"/>
      <c r="K409" s="74"/>
      <c r="L409" s="74" t="s">
        <v>28</v>
      </c>
      <c r="M409" s="74"/>
      <c r="N409" s="74"/>
      <c r="O409" s="74"/>
      <c r="P409" s="76"/>
    </row>
    <row r="410" spans="1:16" x14ac:dyDescent="0.35">
      <c r="A410" s="71" t="s">
        <v>29</v>
      </c>
      <c r="B410" s="88">
        <v>0.85</v>
      </c>
      <c r="C410" s="74"/>
      <c r="D410" s="74"/>
      <c r="E410" s="74"/>
      <c r="F410" s="74"/>
      <c r="G410" s="74"/>
      <c r="H410" s="74"/>
      <c r="I410" s="74"/>
      <c r="J410" s="74"/>
      <c r="K410" s="74"/>
      <c r="L410" s="74"/>
      <c r="M410" s="74"/>
      <c r="N410" s="74"/>
      <c r="O410" s="74"/>
      <c r="P410" s="76"/>
    </row>
    <row r="411" spans="1:16" x14ac:dyDescent="0.35">
      <c r="A411" s="87" t="s">
        <v>30</v>
      </c>
      <c r="B411" s="89" t="s">
        <v>31</v>
      </c>
      <c r="C411" s="74"/>
      <c r="D411" s="74"/>
      <c r="E411" s="90" t="s">
        <v>32</v>
      </c>
      <c r="F411" s="91"/>
      <c r="G411" s="92"/>
      <c r="H411" s="90" t="s">
        <v>33</v>
      </c>
      <c r="I411" s="93"/>
      <c r="J411" s="92"/>
      <c r="K411" s="94" t="s">
        <v>34</v>
      </c>
      <c r="L411" s="74"/>
      <c r="M411" s="74"/>
      <c r="N411" s="94" t="s">
        <v>34</v>
      </c>
      <c r="O411" s="74"/>
      <c r="P411" s="76"/>
    </row>
    <row r="412" spans="1:16" ht="76" x14ac:dyDescent="0.35">
      <c r="A412" s="95" t="s">
        <v>35</v>
      </c>
      <c r="B412" s="96" t="s">
        <v>36</v>
      </c>
      <c r="C412" s="97" t="s">
        <v>37</v>
      </c>
      <c r="D412" s="98" t="s">
        <v>38</v>
      </c>
      <c r="E412" s="99">
        <v>2016</v>
      </c>
      <c r="F412" s="97">
        <v>2017</v>
      </c>
      <c r="G412" s="100">
        <v>2018</v>
      </c>
      <c r="H412" s="99">
        <v>2016</v>
      </c>
      <c r="I412" s="97">
        <v>2017</v>
      </c>
      <c r="J412" s="100">
        <v>2018</v>
      </c>
      <c r="K412" s="101" t="s">
        <v>39</v>
      </c>
      <c r="L412" s="102" t="s">
        <v>40</v>
      </c>
      <c r="M412" s="102" t="s">
        <v>41</v>
      </c>
      <c r="N412" s="101" t="s">
        <v>42</v>
      </c>
      <c r="O412" s="103" t="s">
        <v>43</v>
      </c>
      <c r="P412" s="104" t="s">
        <v>44</v>
      </c>
    </row>
    <row r="413" spans="1:16" x14ac:dyDescent="0.35">
      <c r="A413" s="105" t="s">
        <v>45</v>
      </c>
      <c r="B413" s="106"/>
      <c r="C413" s="72"/>
      <c r="D413" s="107">
        <v>0.6</v>
      </c>
      <c r="E413" s="108">
        <v>0</v>
      </c>
      <c r="F413" s="108">
        <v>0</v>
      </c>
      <c r="G413" s="108">
        <v>0</v>
      </c>
      <c r="H413" s="1">
        <f t="shared" ref="H413:H418" si="160">IF($L$9&gt;0,(E413*D413*$L$8/$L$9)+(100%-D413)*E413,0)</f>
        <v>0</v>
      </c>
      <c r="I413" s="1">
        <f t="shared" ref="I413:I418" si="161">IF($L$10&gt;0,(F413*D413*$L$8/$L$10)+(100%-D413)*F413,0)</f>
        <v>0</v>
      </c>
      <c r="J413" s="1">
        <f t="shared" ref="J413:J418" si="162">IF($L$11&gt;0,(G413*D413*$L$8/$L$11)+(100%-D413)*G413,0)</f>
        <v>0</v>
      </c>
      <c r="K413" s="109">
        <f t="shared" ref="K413:K418" si="163">SUM(H413:J413)/3</f>
        <v>0</v>
      </c>
      <c r="L413" s="110">
        <v>0</v>
      </c>
      <c r="M413" s="111"/>
      <c r="N413" s="112">
        <f>L413</f>
        <v>0</v>
      </c>
      <c r="O413" s="113">
        <f>IF(N413 &gt; 0,+K413/N413,0)</f>
        <v>0</v>
      </c>
      <c r="P413" s="114"/>
    </row>
    <row r="414" spans="1:16" x14ac:dyDescent="0.35">
      <c r="A414" s="105" t="s">
        <v>46</v>
      </c>
      <c r="B414" s="106"/>
      <c r="C414" s="72"/>
      <c r="D414" s="107">
        <v>0.9</v>
      </c>
      <c r="E414" s="108">
        <v>0</v>
      </c>
      <c r="F414" s="108">
        <v>0</v>
      </c>
      <c r="G414" s="108">
        <v>0</v>
      </c>
      <c r="H414" s="1">
        <f t="shared" si="160"/>
        <v>0</v>
      </c>
      <c r="I414" s="1">
        <f t="shared" si="161"/>
        <v>0</v>
      </c>
      <c r="J414" s="1">
        <f t="shared" si="162"/>
        <v>0</v>
      </c>
      <c r="K414" s="109">
        <f t="shared" si="163"/>
        <v>0</v>
      </c>
      <c r="L414" s="115">
        <v>0</v>
      </c>
      <c r="M414" s="115"/>
      <c r="N414" s="112">
        <f t="shared" ref="N414" si="164">L414</f>
        <v>0</v>
      </c>
      <c r="O414" s="113">
        <f t="shared" ref="O414:O418" si="165">IF(N414 &gt; 0,+K414/N414,0)</f>
        <v>0</v>
      </c>
      <c r="P414" s="116"/>
    </row>
    <row r="415" spans="1:16" x14ac:dyDescent="0.35">
      <c r="A415" s="105" t="s">
        <v>47</v>
      </c>
      <c r="B415" s="106"/>
      <c r="C415" s="72"/>
      <c r="D415" s="107">
        <v>0.9</v>
      </c>
      <c r="E415" s="108">
        <v>0</v>
      </c>
      <c r="F415" s="108">
        <v>0</v>
      </c>
      <c r="G415" s="108">
        <v>0</v>
      </c>
      <c r="H415" s="1">
        <f t="shared" si="160"/>
        <v>0</v>
      </c>
      <c r="I415" s="1">
        <f t="shared" si="161"/>
        <v>0</v>
      </c>
      <c r="J415" s="1">
        <f t="shared" si="162"/>
        <v>0</v>
      </c>
      <c r="K415" s="109">
        <f t="shared" si="163"/>
        <v>0</v>
      </c>
      <c r="L415" s="115">
        <v>0</v>
      </c>
      <c r="M415" s="115"/>
      <c r="N415" s="112">
        <f>L415</f>
        <v>0</v>
      </c>
      <c r="O415" s="113">
        <f t="shared" si="165"/>
        <v>0</v>
      </c>
      <c r="P415" s="116"/>
    </row>
    <row r="416" spans="1:16" x14ac:dyDescent="0.35">
      <c r="A416" s="105" t="s">
        <v>48</v>
      </c>
      <c r="B416" s="117"/>
      <c r="C416" s="72"/>
      <c r="D416" s="118">
        <v>0</v>
      </c>
      <c r="E416" s="108">
        <v>0</v>
      </c>
      <c r="F416" s="108">
        <v>0</v>
      </c>
      <c r="G416" s="108">
        <v>0</v>
      </c>
      <c r="H416" s="1">
        <f t="shared" si="160"/>
        <v>0</v>
      </c>
      <c r="I416" s="1">
        <f t="shared" si="161"/>
        <v>0</v>
      </c>
      <c r="J416" s="1">
        <f t="shared" si="162"/>
        <v>0</v>
      </c>
      <c r="K416" s="109">
        <f t="shared" si="163"/>
        <v>0</v>
      </c>
      <c r="L416" s="115">
        <v>0</v>
      </c>
      <c r="M416" s="115"/>
      <c r="N416" s="112">
        <f t="shared" ref="N416:N418" si="166">L416</f>
        <v>0</v>
      </c>
      <c r="O416" s="113">
        <f t="shared" si="165"/>
        <v>0</v>
      </c>
      <c r="P416" s="116"/>
    </row>
    <row r="417" spans="1:16" x14ac:dyDescent="0.35">
      <c r="A417" s="105" t="s">
        <v>49</v>
      </c>
      <c r="B417" s="74" t="s">
        <v>50</v>
      </c>
      <c r="C417" s="84" t="str">
        <f>B411</f>
        <v>kWh</v>
      </c>
      <c r="D417" s="119">
        <v>0.9</v>
      </c>
      <c r="E417" s="108">
        <v>0</v>
      </c>
      <c r="F417" s="108">
        <v>0</v>
      </c>
      <c r="G417" s="108">
        <v>0</v>
      </c>
      <c r="H417" s="1">
        <f t="shared" si="160"/>
        <v>0</v>
      </c>
      <c r="I417" s="1">
        <f t="shared" si="161"/>
        <v>0</v>
      </c>
      <c r="J417" s="1">
        <f t="shared" si="162"/>
        <v>0</v>
      </c>
      <c r="K417" s="109">
        <f t="shared" si="163"/>
        <v>0</v>
      </c>
      <c r="L417" s="115">
        <v>0</v>
      </c>
      <c r="M417" s="115"/>
      <c r="N417" s="112">
        <f t="shared" si="166"/>
        <v>0</v>
      </c>
      <c r="O417" s="113">
        <f t="shared" si="165"/>
        <v>0</v>
      </c>
      <c r="P417" s="116"/>
    </row>
    <row r="418" spans="1:16" ht="15" thickBot="1" x14ac:dyDescent="0.4">
      <c r="A418" s="120" t="s">
        <v>51</v>
      </c>
      <c r="B418" s="72"/>
      <c r="C418" s="72"/>
      <c r="D418" s="118">
        <v>0.9</v>
      </c>
      <c r="E418" s="108">
        <v>0</v>
      </c>
      <c r="F418" s="108">
        <v>0</v>
      </c>
      <c r="G418" s="108">
        <v>0</v>
      </c>
      <c r="H418" s="1">
        <f t="shared" si="160"/>
        <v>0</v>
      </c>
      <c r="I418" s="1">
        <f t="shared" si="161"/>
        <v>0</v>
      </c>
      <c r="J418" s="1">
        <f t="shared" si="162"/>
        <v>0</v>
      </c>
      <c r="K418" s="109">
        <f t="shared" si="163"/>
        <v>0</v>
      </c>
      <c r="L418" s="115">
        <v>0</v>
      </c>
      <c r="M418" s="115"/>
      <c r="N418" s="112">
        <f t="shared" si="166"/>
        <v>0</v>
      </c>
      <c r="O418" s="113">
        <f t="shared" si="165"/>
        <v>0</v>
      </c>
      <c r="P418" s="116"/>
    </row>
    <row r="419" spans="1:16" ht="15" thickBot="1" x14ac:dyDescent="0.4">
      <c r="A419" s="121" t="s">
        <v>52</v>
      </c>
      <c r="B419" s="70"/>
      <c r="C419" s="70"/>
      <c r="D419" s="70"/>
      <c r="E419" s="122">
        <f>IF($B411="kWh",SUM(E413:E418),E413+K414+K415+E416+(E417*10)+E418)</f>
        <v>0</v>
      </c>
      <c r="F419" s="122">
        <f>IF($B411="kWh",SUM(F413:F418),F413+L414+L415+F416+(F417*10)+F418)</f>
        <v>0</v>
      </c>
      <c r="G419" s="122">
        <f>IF($B411="kWh",SUM(G413:G418),G413+N414+N415+G416+(G417*10)+G418)</f>
        <v>0</v>
      </c>
      <c r="H419" s="122">
        <f t="shared" ref="H419:K419" si="167">SUM(H413:H418)</f>
        <v>0</v>
      </c>
      <c r="I419" s="122">
        <f t="shared" si="167"/>
        <v>0</v>
      </c>
      <c r="J419" s="122">
        <f t="shared" si="167"/>
        <v>0</v>
      </c>
      <c r="K419" s="122">
        <f t="shared" si="167"/>
        <v>0</v>
      </c>
      <c r="L419" s="122">
        <f>SUM(L413:L418)</f>
        <v>0</v>
      </c>
      <c r="M419" s="122">
        <f t="shared" ref="M419" si="168">SUM(M413:M418)</f>
        <v>0</v>
      </c>
      <c r="N419" s="123" t="s">
        <v>53</v>
      </c>
      <c r="O419" s="124">
        <f>IF(G407 &gt; 0,+K419/G407,0)</f>
        <v>0</v>
      </c>
      <c r="P419" s="125">
        <v>0</v>
      </c>
    </row>
    <row r="420" spans="1:16" ht="15" thickBot="1" x14ac:dyDescent="0.4">
      <c r="A420" s="126" t="s">
        <v>54</v>
      </c>
      <c r="B420" s="127"/>
      <c r="C420" s="127"/>
      <c r="D420" s="127"/>
      <c r="E420" s="128">
        <f>IF($B411="kWh",E413+E414+E415+E416+E417*$B410+E418,E413+E414+E415+E416+(E417*10*$B410)+E418)</f>
        <v>0</v>
      </c>
      <c r="F420" s="128">
        <f>IF($B411="kWh",F413+F414+F415+F416+F417*$B410+F418,F413+F414+F415+F416+(F417*10*$B410)+F418)</f>
        <v>0</v>
      </c>
      <c r="G420" s="128">
        <f>IF($B411="kWh",G413+G414+G415+G416+G417*$B410+G418,G413+G414+G415+G416+(G417*10*$B410)+G418)</f>
        <v>0</v>
      </c>
      <c r="H420" s="129">
        <f>+H413+H414+H415+H416+H417*$B410+H418</f>
        <v>0</v>
      </c>
      <c r="I420" s="129">
        <f>+I413+I414+I415+I416+I417*$B410+I418</f>
        <v>0</v>
      </c>
      <c r="J420" s="129">
        <f>+J413+J414+J415+J416+J417*$B410+J418</f>
        <v>0</v>
      </c>
      <c r="K420" s="129">
        <f>+K413+K414+K415+K416+K417*$B410+K418</f>
        <v>0</v>
      </c>
      <c r="L420" s="143">
        <f>L419</f>
        <v>0</v>
      </c>
      <c r="M420" s="130"/>
      <c r="N420" s="131" t="s">
        <v>55</v>
      </c>
      <c r="O420" s="132">
        <f>IF(G407 &gt; 0,+K420/G407,0)</f>
        <v>0</v>
      </c>
      <c r="P420" s="133">
        <v>0</v>
      </c>
    </row>
    <row r="421" spans="1:16" x14ac:dyDescent="0.35">
      <c r="A421" s="180" t="s">
        <v>56</v>
      </c>
      <c r="B421" s="181"/>
      <c r="C421" s="181"/>
      <c r="D421" s="181"/>
      <c r="E421" s="134"/>
      <c r="F421" s="134"/>
      <c r="G421" s="134"/>
      <c r="H421" s="134"/>
      <c r="I421" s="134"/>
      <c r="J421" s="134"/>
      <c r="K421" s="134"/>
      <c r="L421" s="134"/>
      <c r="M421" s="134"/>
      <c r="N421" s="135"/>
      <c r="O421" s="135"/>
      <c r="P421" s="136"/>
    </row>
    <row r="423" spans="1:16" ht="16" thickBot="1" x14ac:dyDescent="0.4">
      <c r="A423" s="141" t="s">
        <v>0</v>
      </c>
      <c r="B423" s="139"/>
      <c r="C423" s="139"/>
      <c r="D423" s="139"/>
      <c r="E423" s="139"/>
      <c r="F423" s="139"/>
      <c r="G423" s="139"/>
      <c r="H423" s="139"/>
      <c r="I423" s="139"/>
      <c r="J423" s="139"/>
      <c r="K423" s="139"/>
      <c r="L423" s="139"/>
      <c r="M423" s="139"/>
      <c r="N423" s="139" t="s">
        <v>3</v>
      </c>
      <c r="O423" s="142"/>
    </row>
    <row r="424" spans="1:16" x14ac:dyDescent="0.35">
      <c r="A424" s="64" t="s">
        <v>4</v>
      </c>
      <c r="B424" s="65"/>
      <c r="C424" s="66"/>
      <c r="D424" s="67" t="s">
        <v>3</v>
      </c>
      <c r="E424" s="68"/>
      <c r="F424" s="67" t="s">
        <v>7</v>
      </c>
      <c r="G424" s="69"/>
      <c r="H424" s="70"/>
      <c r="I424" s="70"/>
      <c r="J424" s="70"/>
      <c r="K424" s="70"/>
      <c r="L424" s="70"/>
      <c r="M424" s="70"/>
      <c r="N424" s="137" t="s">
        <v>8</v>
      </c>
      <c r="O424" s="182"/>
      <c r="P424" s="183"/>
    </row>
    <row r="425" spans="1:16" x14ac:dyDescent="0.35">
      <c r="A425" s="71" t="s">
        <v>9</v>
      </c>
      <c r="B425" s="72"/>
      <c r="C425" s="73"/>
      <c r="D425" s="74"/>
      <c r="E425" s="74" t="s">
        <v>10</v>
      </c>
      <c r="F425" s="74"/>
      <c r="G425" s="75"/>
      <c r="H425" s="74"/>
      <c r="I425" s="74"/>
      <c r="J425" s="93"/>
      <c r="K425" s="74" t="s">
        <v>11</v>
      </c>
      <c r="L425" s="74"/>
      <c r="M425" s="74"/>
      <c r="N425" s="74"/>
      <c r="O425" s="74"/>
      <c r="P425" s="76"/>
    </row>
    <row r="426" spans="1:16" x14ac:dyDescent="0.35">
      <c r="A426" s="71" t="s">
        <v>12</v>
      </c>
      <c r="B426" s="72"/>
      <c r="C426" s="73"/>
      <c r="D426" s="74"/>
      <c r="E426" s="74" t="s">
        <v>13</v>
      </c>
      <c r="F426" s="74"/>
      <c r="G426" s="75"/>
      <c r="H426" s="74"/>
      <c r="I426" s="74"/>
      <c r="J426" s="74"/>
      <c r="K426" s="74" t="s">
        <v>14</v>
      </c>
      <c r="L426" s="77"/>
      <c r="M426" s="74" t="s">
        <v>15</v>
      </c>
      <c r="N426" s="74"/>
      <c r="O426" s="74"/>
      <c r="P426" s="76"/>
    </row>
    <row r="427" spans="1:16" x14ac:dyDescent="0.35">
      <c r="A427" s="78" t="s">
        <v>16</v>
      </c>
      <c r="B427" s="72"/>
      <c r="C427" s="73"/>
      <c r="D427" s="74"/>
      <c r="E427" s="74" t="s">
        <v>17</v>
      </c>
      <c r="F427" s="74"/>
      <c r="G427" s="75"/>
      <c r="H427" s="74"/>
      <c r="I427" s="74"/>
      <c r="J427" s="74"/>
      <c r="K427" s="74">
        <v>2016</v>
      </c>
      <c r="L427" s="77"/>
      <c r="M427" s="74"/>
      <c r="N427" s="74"/>
      <c r="O427" s="74"/>
      <c r="P427" s="76"/>
    </row>
    <row r="428" spans="1:16" x14ac:dyDescent="0.35">
      <c r="A428" s="71" t="s">
        <v>18</v>
      </c>
      <c r="B428" s="72"/>
      <c r="C428" s="79"/>
      <c r="D428" s="74"/>
      <c r="E428" s="74" t="s">
        <v>20</v>
      </c>
      <c r="F428" s="74"/>
      <c r="G428" s="75"/>
      <c r="H428" s="74"/>
      <c r="I428" s="74"/>
      <c r="J428" s="74"/>
      <c r="K428" s="74">
        <v>2017</v>
      </c>
      <c r="L428" s="77"/>
      <c r="M428" s="74"/>
      <c r="N428" s="74"/>
      <c r="O428" s="74"/>
      <c r="P428" s="76"/>
    </row>
    <row r="429" spans="1:16" x14ac:dyDescent="0.35">
      <c r="A429" s="71" t="s">
        <v>21</v>
      </c>
      <c r="B429" s="80"/>
      <c r="C429" s="74"/>
      <c r="D429" s="74"/>
      <c r="E429" s="74" t="s">
        <v>22</v>
      </c>
      <c r="F429" s="74"/>
      <c r="G429" s="81"/>
      <c r="H429" s="74" t="s">
        <v>23</v>
      </c>
      <c r="I429" s="74"/>
      <c r="J429" s="74"/>
      <c r="K429" s="74">
        <v>2018</v>
      </c>
      <c r="L429" s="82"/>
      <c r="M429" s="74"/>
      <c r="N429" s="74"/>
      <c r="O429" s="74"/>
      <c r="P429" s="76"/>
    </row>
    <row r="430" spans="1:16" x14ac:dyDescent="0.35">
      <c r="A430" s="71" t="s">
        <v>24</v>
      </c>
      <c r="B430" s="83"/>
      <c r="C430" s="74"/>
      <c r="D430" s="74"/>
      <c r="E430" s="84" t="s">
        <v>25</v>
      </c>
      <c r="F430" s="74"/>
      <c r="G430" s="85"/>
      <c r="H430" s="86" t="s">
        <v>26</v>
      </c>
      <c r="I430" s="74"/>
      <c r="J430" s="74"/>
      <c r="K430" s="74"/>
      <c r="L430" s="74"/>
      <c r="M430" s="74"/>
      <c r="N430" s="74"/>
      <c r="O430" s="74"/>
      <c r="P430" s="76"/>
    </row>
    <row r="431" spans="1:16" x14ac:dyDescent="0.35">
      <c r="A431" s="87" t="s">
        <v>27</v>
      </c>
      <c r="B431" s="74"/>
      <c r="C431" s="72"/>
      <c r="D431" s="74"/>
      <c r="E431" s="74"/>
      <c r="F431" s="74"/>
      <c r="G431" s="74"/>
      <c r="H431" s="74"/>
      <c r="I431" s="74"/>
      <c r="J431" s="74"/>
      <c r="K431" s="74"/>
      <c r="L431" s="74" t="s">
        <v>28</v>
      </c>
      <c r="M431" s="74"/>
      <c r="N431" s="74"/>
      <c r="O431" s="74"/>
      <c r="P431" s="76"/>
    </row>
    <row r="432" spans="1:16" x14ac:dyDescent="0.35">
      <c r="A432" s="71" t="s">
        <v>29</v>
      </c>
      <c r="B432" s="88">
        <v>0.85</v>
      </c>
      <c r="C432" s="74"/>
      <c r="D432" s="74"/>
      <c r="E432" s="74"/>
      <c r="F432" s="74"/>
      <c r="G432" s="74"/>
      <c r="H432" s="74"/>
      <c r="I432" s="74"/>
      <c r="J432" s="74"/>
      <c r="K432" s="74"/>
      <c r="L432" s="74"/>
      <c r="M432" s="74"/>
      <c r="N432" s="74"/>
      <c r="O432" s="74"/>
      <c r="P432" s="76"/>
    </row>
    <row r="433" spans="1:16" x14ac:dyDescent="0.35">
      <c r="A433" s="87" t="s">
        <v>30</v>
      </c>
      <c r="B433" s="89" t="s">
        <v>31</v>
      </c>
      <c r="C433" s="74"/>
      <c r="D433" s="74"/>
      <c r="E433" s="90" t="s">
        <v>32</v>
      </c>
      <c r="F433" s="91"/>
      <c r="G433" s="92"/>
      <c r="H433" s="90" t="s">
        <v>33</v>
      </c>
      <c r="I433" s="93"/>
      <c r="J433" s="92"/>
      <c r="K433" s="94" t="s">
        <v>34</v>
      </c>
      <c r="L433" s="74"/>
      <c r="M433" s="74"/>
      <c r="N433" s="94" t="s">
        <v>34</v>
      </c>
      <c r="O433" s="74"/>
      <c r="P433" s="76"/>
    </row>
    <row r="434" spans="1:16" ht="76" x14ac:dyDescent="0.35">
      <c r="A434" s="95" t="s">
        <v>35</v>
      </c>
      <c r="B434" s="96" t="s">
        <v>36</v>
      </c>
      <c r="C434" s="97" t="s">
        <v>37</v>
      </c>
      <c r="D434" s="98" t="s">
        <v>38</v>
      </c>
      <c r="E434" s="99">
        <v>2016</v>
      </c>
      <c r="F434" s="97">
        <v>2017</v>
      </c>
      <c r="G434" s="100">
        <v>2018</v>
      </c>
      <c r="H434" s="99">
        <v>2016</v>
      </c>
      <c r="I434" s="97">
        <v>2017</v>
      </c>
      <c r="J434" s="100">
        <v>2018</v>
      </c>
      <c r="K434" s="101" t="s">
        <v>39</v>
      </c>
      <c r="L434" s="102" t="s">
        <v>40</v>
      </c>
      <c r="M434" s="102" t="s">
        <v>41</v>
      </c>
      <c r="N434" s="101" t="s">
        <v>42</v>
      </c>
      <c r="O434" s="103" t="s">
        <v>43</v>
      </c>
      <c r="P434" s="104" t="s">
        <v>44</v>
      </c>
    </row>
    <row r="435" spans="1:16" x14ac:dyDescent="0.35">
      <c r="A435" s="105" t="s">
        <v>45</v>
      </c>
      <c r="B435" s="106"/>
      <c r="C435" s="72"/>
      <c r="D435" s="107">
        <v>0.6</v>
      </c>
      <c r="E435" s="108">
        <v>0</v>
      </c>
      <c r="F435" s="108">
        <v>0</v>
      </c>
      <c r="G435" s="108">
        <v>0</v>
      </c>
      <c r="H435" s="1">
        <f t="shared" ref="H435:H440" si="169">IF($L$9&gt;0,(E435*D435*$L$8/$L$9)+(100%-D435)*E435,0)</f>
        <v>0</v>
      </c>
      <c r="I435" s="1">
        <f t="shared" ref="I435:I440" si="170">IF($L$10&gt;0,(F435*D435*$L$8/$L$10)+(100%-D435)*F435,0)</f>
        <v>0</v>
      </c>
      <c r="J435" s="1">
        <f t="shared" ref="J435:J440" si="171">IF($L$11&gt;0,(G435*D435*$L$8/$L$11)+(100%-D435)*G435,0)</f>
        <v>0</v>
      </c>
      <c r="K435" s="109">
        <f t="shared" ref="K435:K440" si="172">SUM(H435:J435)/3</f>
        <v>0</v>
      </c>
      <c r="L435" s="110">
        <v>0</v>
      </c>
      <c r="M435" s="111"/>
      <c r="N435" s="112">
        <f>L435</f>
        <v>0</v>
      </c>
      <c r="O435" s="113">
        <f>IF(N435 &gt; 0,+K435/N435,0)</f>
        <v>0</v>
      </c>
      <c r="P435" s="114"/>
    </row>
    <row r="436" spans="1:16" x14ac:dyDescent="0.35">
      <c r="A436" s="105" t="s">
        <v>46</v>
      </c>
      <c r="B436" s="106"/>
      <c r="C436" s="72"/>
      <c r="D436" s="107">
        <v>0.9</v>
      </c>
      <c r="E436" s="108">
        <v>0</v>
      </c>
      <c r="F436" s="108">
        <v>0</v>
      </c>
      <c r="G436" s="108">
        <v>0</v>
      </c>
      <c r="H436" s="1">
        <f t="shared" si="169"/>
        <v>0</v>
      </c>
      <c r="I436" s="1">
        <f t="shared" si="170"/>
        <v>0</v>
      </c>
      <c r="J436" s="1">
        <f t="shared" si="171"/>
        <v>0</v>
      </c>
      <c r="K436" s="109">
        <f t="shared" si="172"/>
        <v>0</v>
      </c>
      <c r="L436" s="115">
        <v>0</v>
      </c>
      <c r="M436" s="115"/>
      <c r="N436" s="112">
        <f t="shared" ref="N436" si="173">L436</f>
        <v>0</v>
      </c>
      <c r="O436" s="113">
        <f t="shared" ref="O436:O440" si="174">IF(N436 &gt; 0,+K436/N436,0)</f>
        <v>0</v>
      </c>
      <c r="P436" s="116"/>
    </row>
    <row r="437" spans="1:16" x14ac:dyDescent="0.35">
      <c r="A437" s="105" t="s">
        <v>47</v>
      </c>
      <c r="B437" s="106"/>
      <c r="C437" s="72"/>
      <c r="D437" s="107">
        <v>0.9</v>
      </c>
      <c r="E437" s="108">
        <v>0</v>
      </c>
      <c r="F437" s="108">
        <v>0</v>
      </c>
      <c r="G437" s="108">
        <v>0</v>
      </c>
      <c r="H437" s="1">
        <f t="shared" si="169"/>
        <v>0</v>
      </c>
      <c r="I437" s="1">
        <f t="shared" si="170"/>
        <v>0</v>
      </c>
      <c r="J437" s="1">
        <f t="shared" si="171"/>
        <v>0</v>
      </c>
      <c r="K437" s="109">
        <f t="shared" si="172"/>
        <v>0</v>
      </c>
      <c r="L437" s="115">
        <v>0</v>
      </c>
      <c r="M437" s="115"/>
      <c r="N437" s="112">
        <f>L437</f>
        <v>0</v>
      </c>
      <c r="O437" s="113">
        <f t="shared" si="174"/>
        <v>0</v>
      </c>
      <c r="P437" s="116"/>
    </row>
    <row r="438" spans="1:16" x14ac:dyDescent="0.35">
      <c r="A438" s="105" t="s">
        <v>48</v>
      </c>
      <c r="B438" s="117"/>
      <c r="C438" s="72"/>
      <c r="D438" s="118">
        <v>0</v>
      </c>
      <c r="E438" s="108">
        <v>0</v>
      </c>
      <c r="F438" s="108">
        <v>0</v>
      </c>
      <c r="G438" s="108">
        <v>0</v>
      </c>
      <c r="H438" s="1">
        <f t="shared" si="169"/>
        <v>0</v>
      </c>
      <c r="I438" s="1">
        <f t="shared" si="170"/>
        <v>0</v>
      </c>
      <c r="J438" s="1">
        <f t="shared" si="171"/>
        <v>0</v>
      </c>
      <c r="K438" s="109">
        <f t="shared" si="172"/>
        <v>0</v>
      </c>
      <c r="L438" s="115">
        <v>0</v>
      </c>
      <c r="M438" s="115"/>
      <c r="N438" s="112">
        <f t="shared" ref="N438:N440" si="175">L438</f>
        <v>0</v>
      </c>
      <c r="O438" s="113">
        <f t="shared" si="174"/>
        <v>0</v>
      </c>
      <c r="P438" s="116"/>
    </row>
    <row r="439" spans="1:16" x14ac:dyDescent="0.35">
      <c r="A439" s="105" t="s">
        <v>49</v>
      </c>
      <c r="B439" s="74" t="s">
        <v>50</v>
      </c>
      <c r="C439" s="84" t="str">
        <f>B433</f>
        <v>kWh</v>
      </c>
      <c r="D439" s="119">
        <v>0.9</v>
      </c>
      <c r="E439" s="108">
        <v>0</v>
      </c>
      <c r="F439" s="108">
        <v>0</v>
      </c>
      <c r="G439" s="108">
        <v>0</v>
      </c>
      <c r="H439" s="1">
        <f t="shared" si="169"/>
        <v>0</v>
      </c>
      <c r="I439" s="1">
        <f t="shared" si="170"/>
        <v>0</v>
      </c>
      <c r="J439" s="1">
        <f t="shared" si="171"/>
        <v>0</v>
      </c>
      <c r="K439" s="109">
        <f t="shared" si="172"/>
        <v>0</v>
      </c>
      <c r="L439" s="115">
        <v>0</v>
      </c>
      <c r="M439" s="115"/>
      <c r="N439" s="112">
        <f t="shared" si="175"/>
        <v>0</v>
      </c>
      <c r="O439" s="113">
        <f t="shared" si="174"/>
        <v>0</v>
      </c>
      <c r="P439" s="116"/>
    </row>
    <row r="440" spans="1:16" ht="15" thickBot="1" x14ac:dyDescent="0.4">
      <c r="A440" s="120" t="s">
        <v>51</v>
      </c>
      <c r="B440" s="72"/>
      <c r="C440" s="72"/>
      <c r="D440" s="118">
        <v>0.9</v>
      </c>
      <c r="E440" s="108">
        <v>0</v>
      </c>
      <c r="F440" s="108">
        <v>0</v>
      </c>
      <c r="G440" s="108">
        <v>0</v>
      </c>
      <c r="H440" s="1">
        <f t="shared" si="169"/>
        <v>0</v>
      </c>
      <c r="I440" s="1">
        <f t="shared" si="170"/>
        <v>0</v>
      </c>
      <c r="J440" s="1">
        <f t="shared" si="171"/>
        <v>0</v>
      </c>
      <c r="K440" s="109">
        <f t="shared" si="172"/>
        <v>0</v>
      </c>
      <c r="L440" s="115">
        <v>0</v>
      </c>
      <c r="M440" s="115"/>
      <c r="N440" s="112">
        <f t="shared" si="175"/>
        <v>0</v>
      </c>
      <c r="O440" s="113">
        <f t="shared" si="174"/>
        <v>0</v>
      </c>
      <c r="P440" s="116"/>
    </row>
    <row r="441" spans="1:16" ht="15" thickBot="1" x14ac:dyDescent="0.4">
      <c r="A441" s="121" t="s">
        <v>52</v>
      </c>
      <c r="B441" s="70"/>
      <c r="C441" s="70"/>
      <c r="D441" s="70"/>
      <c r="E441" s="122">
        <f>IF($B433="kWh",SUM(E435:E440),E435+K436+K437+E438+(E439*10)+E440)</f>
        <v>0</v>
      </c>
      <c r="F441" s="122">
        <f>IF($B433="kWh",SUM(F435:F440),F435+L436+L437+F438+(F439*10)+F440)</f>
        <v>0</v>
      </c>
      <c r="G441" s="122">
        <f>IF($B433="kWh",SUM(G435:G440),G435+N436+N437+G438+(G439*10)+G440)</f>
        <v>0</v>
      </c>
      <c r="H441" s="122">
        <f t="shared" ref="H441:K441" si="176">SUM(H435:H440)</f>
        <v>0</v>
      </c>
      <c r="I441" s="122">
        <f t="shared" si="176"/>
        <v>0</v>
      </c>
      <c r="J441" s="122">
        <f t="shared" si="176"/>
        <v>0</v>
      </c>
      <c r="K441" s="122">
        <f t="shared" si="176"/>
        <v>0</v>
      </c>
      <c r="L441" s="122">
        <f>SUM(L435:L440)</f>
        <v>0</v>
      </c>
      <c r="M441" s="122">
        <f t="shared" ref="M441" si="177">SUM(M435:M440)</f>
        <v>0</v>
      </c>
      <c r="N441" s="123" t="s">
        <v>53</v>
      </c>
      <c r="O441" s="124">
        <f>IF(G429 &gt; 0,+K441/G429,0)</f>
        <v>0</v>
      </c>
      <c r="P441" s="125">
        <v>0</v>
      </c>
    </row>
    <row r="442" spans="1:16" ht="15" thickBot="1" x14ac:dyDescent="0.4">
      <c r="A442" s="126" t="s">
        <v>54</v>
      </c>
      <c r="B442" s="127"/>
      <c r="C442" s="127"/>
      <c r="D442" s="127"/>
      <c r="E442" s="128">
        <f>IF($B433="kWh",E435+E436+E437+E438+E439*$B432+E440,E435+E436+E437+E438+(E439*10*$B432)+E440)</f>
        <v>0</v>
      </c>
      <c r="F442" s="128">
        <f>IF($B433="kWh",F435+F436+F437+F438+F439*$B432+F440,F435+F436+F437+F438+(F439*10*$B432)+F440)</f>
        <v>0</v>
      </c>
      <c r="G442" s="128">
        <f>IF($B433="kWh",G435+G436+G437+G438+G439*$B432+G440,G435+G436+G437+G438+(G439*10*$B432)+G440)</f>
        <v>0</v>
      </c>
      <c r="H442" s="129">
        <f>+H435+H436+H437+H438+H439*$B432+H440</f>
        <v>0</v>
      </c>
      <c r="I442" s="129">
        <f>+I435+I436+I437+I438+I439*$B432+I440</f>
        <v>0</v>
      </c>
      <c r="J442" s="129">
        <f>+J435+J436+J437+J438+J439*$B432+J440</f>
        <v>0</v>
      </c>
      <c r="K442" s="129">
        <f>+K435+K436+K437+K438+K439*$B432+K440</f>
        <v>0</v>
      </c>
      <c r="L442" s="143">
        <f>L441</f>
        <v>0</v>
      </c>
      <c r="M442" s="130"/>
      <c r="N442" s="131" t="s">
        <v>55</v>
      </c>
      <c r="O442" s="132">
        <f>IF(G429 &gt; 0,+K442/G429,0)</f>
        <v>0</v>
      </c>
      <c r="P442" s="133">
        <v>0</v>
      </c>
    </row>
    <row r="443" spans="1:16" x14ac:dyDescent="0.35">
      <c r="A443" s="180" t="s">
        <v>56</v>
      </c>
      <c r="B443" s="181"/>
      <c r="C443" s="181"/>
      <c r="D443" s="181"/>
      <c r="E443" s="134"/>
      <c r="F443" s="134"/>
      <c r="G443" s="134"/>
      <c r="H443" s="134"/>
      <c r="I443" s="134"/>
      <c r="J443" s="134"/>
      <c r="K443" s="134"/>
      <c r="L443" s="134"/>
      <c r="M443" s="134"/>
      <c r="N443" s="135"/>
      <c r="O443" s="135"/>
      <c r="P443" s="136"/>
    </row>
    <row r="445" spans="1:16" ht="16" thickBot="1" x14ac:dyDescent="0.4">
      <c r="A445" s="141" t="s">
        <v>0</v>
      </c>
      <c r="B445" s="139"/>
      <c r="C445" s="139"/>
      <c r="D445" s="139"/>
      <c r="E445" s="139"/>
      <c r="F445" s="139"/>
      <c r="G445" s="139"/>
      <c r="H445" s="139"/>
      <c r="I445" s="139"/>
      <c r="J445" s="139"/>
      <c r="K445" s="139"/>
      <c r="L445" s="139"/>
      <c r="M445" s="139"/>
      <c r="N445" s="139" t="s">
        <v>3</v>
      </c>
      <c r="O445" s="142"/>
    </row>
    <row r="446" spans="1:16" x14ac:dyDescent="0.35">
      <c r="A446" s="64" t="s">
        <v>4</v>
      </c>
      <c r="B446" s="65"/>
      <c r="C446" s="66"/>
      <c r="D446" s="67" t="s">
        <v>3</v>
      </c>
      <c r="E446" s="68"/>
      <c r="F446" s="67" t="s">
        <v>7</v>
      </c>
      <c r="G446" s="69"/>
      <c r="H446" s="70"/>
      <c r="I446" s="70"/>
      <c r="J446" s="70"/>
      <c r="K446" s="70"/>
      <c r="L446" s="70"/>
      <c r="M446" s="70"/>
      <c r="N446" s="137" t="s">
        <v>8</v>
      </c>
      <c r="O446" s="182"/>
      <c r="P446" s="183"/>
    </row>
    <row r="447" spans="1:16" x14ac:dyDescent="0.35">
      <c r="A447" s="71" t="s">
        <v>9</v>
      </c>
      <c r="B447" s="72"/>
      <c r="C447" s="73"/>
      <c r="D447" s="74"/>
      <c r="E447" s="74" t="s">
        <v>10</v>
      </c>
      <c r="F447" s="74"/>
      <c r="G447" s="75"/>
      <c r="H447" s="74"/>
      <c r="I447" s="74"/>
      <c r="J447" s="93"/>
      <c r="K447" s="74" t="s">
        <v>11</v>
      </c>
      <c r="L447" s="74"/>
      <c r="M447" s="74"/>
      <c r="N447" s="74"/>
      <c r="O447" s="74"/>
      <c r="P447" s="76"/>
    </row>
    <row r="448" spans="1:16" x14ac:dyDescent="0.35">
      <c r="A448" s="71" t="s">
        <v>12</v>
      </c>
      <c r="B448" s="72"/>
      <c r="C448" s="73"/>
      <c r="D448" s="74"/>
      <c r="E448" s="74" t="s">
        <v>13</v>
      </c>
      <c r="F448" s="74"/>
      <c r="G448" s="75"/>
      <c r="H448" s="74"/>
      <c r="I448" s="74"/>
      <c r="J448" s="74"/>
      <c r="K448" s="74" t="s">
        <v>14</v>
      </c>
      <c r="L448" s="77"/>
      <c r="M448" s="74" t="s">
        <v>15</v>
      </c>
      <c r="N448" s="74"/>
      <c r="O448" s="74"/>
      <c r="P448" s="76"/>
    </row>
    <row r="449" spans="1:16" x14ac:dyDescent="0.35">
      <c r="A449" s="78" t="s">
        <v>16</v>
      </c>
      <c r="B449" s="72"/>
      <c r="C449" s="73"/>
      <c r="D449" s="74"/>
      <c r="E449" s="74" t="s">
        <v>17</v>
      </c>
      <c r="F449" s="74"/>
      <c r="G449" s="75"/>
      <c r="H449" s="74"/>
      <c r="I449" s="74"/>
      <c r="J449" s="74"/>
      <c r="K449" s="74">
        <v>2016</v>
      </c>
      <c r="L449" s="77"/>
      <c r="M449" s="74"/>
      <c r="N449" s="74"/>
      <c r="O449" s="74"/>
      <c r="P449" s="76"/>
    </row>
    <row r="450" spans="1:16" x14ac:dyDescent="0.35">
      <c r="A450" s="71" t="s">
        <v>18</v>
      </c>
      <c r="B450" s="72"/>
      <c r="C450" s="79"/>
      <c r="D450" s="74"/>
      <c r="E450" s="74" t="s">
        <v>20</v>
      </c>
      <c r="F450" s="74"/>
      <c r="G450" s="75"/>
      <c r="H450" s="74"/>
      <c r="I450" s="74"/>
      <c r="J450" s="74"/>
      <c r="K450" s="74">
        <v>2017</v>
      </c>
      <c r="L450" s="77"/>
      <c r="M450" s="74"/>
      <c r="N450" s="74"/>
      <c r="O450" s="74"/>
      <c r="P450" s="76"/>
    </row>
    <row r="451" spans="1:16" x14ac:dyDescent="0.35">
      <c r="A451" s="71" t="s">
        <v>21</v>
      </c>
      <c r="B451" s="80"/>
      <c r="C451" s="74"/>
      <c r="D451" s="74"/>
      <c r="E451" s="74" t="s">
        <v>22</v>
      </c>
      <c r="F451" s="74"/>
      <c r="G451" s="81"/>
      <c r="H451" s="74" t="s">
        <v>23</v>
      </c>
      <c r="I451" s="74"/>
      <c r="J451" s="74"/>
      <c r="K451" s="74">
        <v>2018</v>
      </c>
      <c r="L451" s="82"/>
      <c r="M451" s="74"/>
      <c r="N451" s="74"/>
      <c r="O451" s="74"/>
      <c r="P451" s="76"/>
    </row>
    <row r="452" spans="1:16" x14ac:dyDescent="0.35">
      <c r="A452" s="71" t="s">
        <v>24</v>
      </c>
      <c r="B452" s="83"/>
      <c r="C452" s="74"/>
      <c r="D452" s="74"/>
      <c r="E452" s="84" t="s">
        <v>25</v>
      </c>
      <c r="F452" s="74"/>
      <c r="G452" s="85"/>
      <c r="H452" s="86" t="s">
        <v>26</v>
      </c>
      <c r="I452" s="74"/>
      <c r="J452" s="74"/>
      <c r="K452" s="74"/>
      <c r="L452" s="74"/>
      <c r="M452" s="74"/>
      <c r="N452" s="74"/>
      <c r="O452" s="74"/>
      <c r="P452" s="76"/>
    </row>
    <row r="453" spans="1:16" x14ac:dyDescent="0.35">
      <c r="A453" s="87" t="s">
        <v>27</v>
      </c>
      <c r="B453" s="74"/>
      <c r="C453" s="72"/>
      <c r="D453" s="74"/>
      <c r="E453" s="74"/>
      <c r="F453" s="74"/>
      <c r="G453" s="74"/>
      <c r="H453" s="74"/>
      <c r="I453" s="74"/>
      <c r="J453" s="74"/>
      <c r="K453" s="74"/>
      <c r="L453" s="74" t="s">
        <v>28</v>
      </c>
      <c r="M453" s="74"/>
      <c r="N453" s="74"/>
      <c r="O453" s="74"/>
      <c r="P453" s="76"/>
    </row>
    <row r="454" spans="1:16" x14ac:dyDescent="0.35">
      <c r="A454" s="71" t="s">
        <v>29</v>
      </c>
      <c r="B454" s="88">
        <v>0.85</v>
      </c>
      <c r="C454" s="74"/>
      <c r="D454" s="74"/>
      <c r="E454" s="74"/>
      <c r="F454" s="74"/>
      <c r="G454" s="74"/>
      <c r="H454" s="74"/>
      <c r="I454" s="74"/>
      <c r="J454" s="74"/>
      <c r="K454" s="74"/>
      <c r="L454" s="74"/>
      <c r="M454" s="74"/>
      <c r="N454" s="74"/>
      <c r="O454" s="74"/>
      <c r="P454" s="76"/>
    </row>
    <row r="455" spans="1:16" x14ac:dyDescent="0.35">
      <c r="A455" s="87" t="s">
        <v>30</v>
      </c>
      <c r="B455" s="89" t="s">
        <v>31</v>
      </c>
      <c r="C455" s="74"/>
      <c r="D455" s="74"/>
      <c r="E455" s="90" t="s">
        <v>32</v>
      </c>
      <c r="F455" s="91"/>
      <c r="G455" s="92"/>
      <c r="H455" s="90" t="s">
        <v>33</v>
      </c>
      <c r="I455" s="93"/>
      <c r="J455" s="92"/>
      <c r="K455" s="94" t="s">
        <v>34</v>
      </c>
      <c r="L455" s="74"/>
      <c r="M455" s="74"/>
      <c r="N455" s="94" t="s">
        <v>34</v>
      </c>
      <c r="O455" s="74"/>
      <c r="P455" s="76"/>
    </row>
    <row r="456" spans="1:16" ht="76" x14ac:dyDescent="0.35">
      <c r="A456" s="95" t="s">
        <v>35</v>
      </c>
      <c r="B456" s="96" t="s">
        <v>36</v>
      </c>
      <c r="C456" s="97" t="s">
        <v>37</v>
      </c>
      <c r="D456" s="98" t="s">
        <v>38</v>
      </c>
      <c r="E456" s="99">
        <v>2016</v>
      </c>
      <c r="F456" s="97">
        <v>2017</v>
      </c>
      <c r="G456" s="100">
        <v>2018</v>
      </c>
      <c r="H456" s="99">
        <v>2016</v>
      </c>
      <c r="I456" s="97">
        <v>2017</v>
      </c>
      <c r="J456" s="100">
        <v>2018</v>
      </c>
      <c r="K456" s="101" t="s">
        <v>39</v>
      </c>
      <c r="L456" s="102" t="s">
        <v>40</v>
      </c>
      <c r="M456" s="102" t="s">
        <v>41</v>
      </c>
      <c r="N456" s="101" t="s">
        <v>42</v>
      </c>
      <c r="O456" s="103" t="s">
        <v>43</v>
      </c>
      <c r="P456" s="104" t="s">
        <v>44</v>
      </c>
    </row>
    <row r="457" spans="1:16" x14ac:dyDescent="0.35">
      <c r="A457" s="105" t="s">
        <v>45</v>
      </c>
      <c r="B457" s="106"/>
      <c r="C457" s="72"/>
      <c r="D457" s="107">
        <v>0.6</v>
      </c>
      <c r="E457" s="108">
        <v>0</v>
      </c>
      <c r="F457" s="108">
        <v>0</v>
      </c>
      <c r="G457" s="108">
        <v>0</v>
      </c>
      <c r="H457" s="1">
        <f t="shared" ref="H457:H462" si="178">IF($L$9&gt;0,(E457*D457*$L$8/$L$9)+(100%-D457)*E457,0)</f>
        <v>0</v>
      </c>
      <c r="I457" s="1">
        <f t="shared" ref="I457:I462" si="179">IF($L$10&gt;0,(F457*D457*$L$8/$L$10)+(100%-D457)*F457,0)</f>
        <v>0</v>
      </c>
      <c r="J457" s="1">
        <f t="shared" ref="J457:J462" si="180">IF($L$11&gt;0,(G457*D457*$L$8/$L$11)+(100%-D457)*G457,0)</f>
        <v>0</v>
      </c>
      <c r="K457" s="109">
        <f t="shared" ref="K457:K462" si="181">SUM(H457:J457)/3</f>
        <v>0</v>
      </c>
      <c r="L457" s="110">
        <v>0</v>
      </c>
      <c r="M457" s="111"/>
      <c r="N457" s="112">
        <f>L457</f>
        <v>0</v>
      </c>
      <c r="O457" s="113">
        <f>IF(N457 &gt; 0,+K457/N457,0)</f>
        <v>0</v>
      </c>
      <c r="P457" s="114"/>
    </row>
    <row r="458" spans="1:16" x14ac:dyDescent="0.35">
      <c r="A458" s="105" t="s">
        <v>46</v>
      </c>
      <c r="B458" s="106"/>
      <c r="C458" s="72"/>
      <c r="D458" s="107">
        <v>0.9</v>
      </c>
      <c r="E458" s="108">
        <v>0</v>
      </c>
      <c r="F458" s="108">
        <v>0</v>
      </c>
      <c r="G458" s="108">
        <v>0</v>
      </c>
      <c r="H458" s="1">
        <f t="shared" si="178"/>
        <v>0</v>
      </c>
      <c r="I458" s="1">
        <f t="shared" si="179"/>
        <v>0</v>
      </c>
      <c r="J458" s="1">
        <f t="shared" si="180"/>
        <v>0</v>
      </c>
      <c r="K458" s="109">
        <f t="shared" si="181"/>
        <v>0</v>
      </c>
      <c r="L458" s="115">
        <v>0</v>
      </c>
      <c r="M458" s="115"/>
      <c r="N458" s="112">
        <f t="shared" ref="N458" si="182">L458</f>
        <v>0</v>
      </c>
      <c r="O458" s="113">
        <f t="shared" ref="O458:O462" si="183">IF(N458 &gt; 0,+K458/N458,0)</f>
        <v>0</v>
      </c>
      <c r="P458" s="116"/>
    </row>
    <row r="459" spans="1:16" x14ac:dyDescent="0.35">
      <c r="A459" s="105" t="s">
        <v>47</v>
      </c>
      <c r="B459" s="106"/>
      <c r="C459" s="72"/>
      <c r="D459" s="107">
        <v>0.9</v>
      </c>
      <c r="E459" s="108">
        <v>0</v>
      </c>
      <c r="F459" s="108">
        <v>0</v>
      </c>
      <c r="G459" s="108">
        <v>0</v>
      </c>
      <c r="H459" s="1">
        <f t="shared" si="178"/>
        <v>0</v>
      </c>
      <c r="I459" s="1">
        <f t="shared" si="179"/>
        <v>0</v>
      </c>
      <c r="J459" s="1">
        <f t="shared" si="180"/>
        <v>0</v>
      </c>
      <c r="K459" s="109">
        <f t="shared" si="181"/>
        <v>0</v>
      </c>
      <c r="L459" s="115">
        <v>0</v>
      </c>
      <c r="M459" s="115"/>
      <c r="N459" s="112">
        <f>L459</f>
        <v>0</v>
      </c>
      <c r="O459" s="113">
        <f t="shared" si="183"/>
        <v>0</v>
      </c>
      <c r="P459" s="116"/>
    </row>
    <row r="460" spans="1:16" x14ac:dyDescent="0.35">
      <c r="A460" s="105" t="s">
        <v>48</v>
      </c>
      <c r="B460" s="117"/>
      <c r="C460" s="72"/>
      <c r="D460" s="118">
        <v>0</v>
      </c>
      <c r="E460" s="108">
        <v>0</v>
      </c>
      <c r="F460" s="108">
        <v>0</v>
      </c>
      <c r="G460" s="108">
        <v>0</v>
      </c>
      <c r="H460" s="1">
        <f t="shared" si="178"/>
        <v>0</v>
      </c>
      <c r="I460" s="1">
        <f t="shared" si="179"/>
        <v>0</v>
      </c>
      <c r="J460" s="1">
        <f t="shared" si="180"/>
        <v>0</v>
      </c>
      <c r="K460" s="109">
        <f t="shared" si="181"/>
        <v>0</v>
      </c>
      <c r="L460" s="115">
        <v>0</v>
      </c>
      <c r="M460" s="115"/>
      <c r="N460" s="112">
        <f t="shared" ref="N460:N462" si="184">L460</f>
        <v>0</v>
      </c>
      <c r="O460" s="113">
        <f t="shared" si="183"/>
        <v>0</v>
      </c>
      <c r="P460" s="116"/>
    </row>
    <row r="461" spans="1:16" x14ac:dyDescent="0.35">
      <c r="A461" s="105" t="s">
        <v>49</v>
      </c>
      <c r="B461" s="74" t="s">
        <v>50</v>
      </c>
      <c r="C461" s="84" t="str">
        <f>B455</f>
        <v>kWh</v>
      </c>
      <c r="D461" s="119">
        <v>0.9</v>
      </c>
      <c r="E461" s="108">
        <v>0</v>
      </c>
      <c r="F461" s="108">
        <v>0</v>
      </c>
      <c r="G461" s="108">
        <v>0</v>
      </c>
      <c r="H461" s="1">
        <f t="shared" si="178"/>
        <v>0</v>
      </c>
      <c r="I461" s="1">
        <f t="shared" si="179"/>
        <v>0</v>
      </c>
      <c r="J461" s="1">
        <f t="shared" si="180"/>
        <v>0</v>
      </c>
      <c r="K461" s="109">
        <f t="shared" si="181"/>
        <v>0</v>
      </c>
      <c r="L461" s="115">
        <v>0</v>
      </c>
      <c r="M461" s="115"/>
      <c r="N461" s="112">
        <f t="shared" si="184"/>
        <v>0</v>
      </c>
      <c r="O461" s="113">
        <f t="shared" si="183"/>
        <v>0</v>
      </c>
      <c r="P461" s="116"/>
    </row>
    <row r="462" spans="1:16" ht="15" thickBot="1" x14ac:dyDescent="0.4">
      <c r="A462" s="120" t="s">
        <v>51</v>
      </c>
      <c r="B462" s="72"/>
      <c r="C462" s="72"/>
      <c r="D462" s="118">
        <v>0.9</v>
      </c>
      <c r="E462" s="108">
        <v>0</v>
      </c>
      <c r="F462" s="108">
        <v>0</v>
      </c>
      <c r="G462" s="108">
        <v>0</v>
      </c>
      <c r="H462" s="1">
        <f t="shared" si="178"/>
        <v>0</v>
      </c>
      <c r="I462" s="1">
        <f t="shared" si="179"/>
        <v>0</v>
      </c>
      <c r="J462" s="1">
        <f t="shared" si="180"/>
        <v>0</v>
      </c>
      <c r="K462" s="109">
        <f t="shared" si="181"/>
        <v>0</v>
      </c>
      <c r="L462" s="115">
        <v>0</v>
      </c>
      <c r="M462" s="115"/>
      <c r="N462" s="112">
        <f t="shared" si="184"/>
        <v>0</v>
      </c>
      <c r="O462" s="113">
        <f t="shared" si="183"/>
        <v>0</v>
      </c>
      <c r="P462" s="116"/>
    </row>
    <row r="463" spans="1:16" ht="15" thickBot="1" x14ac:dyDescent="0.4">
      <c r="A463" s="121" t="s">
        <v>52</v>
      </c>
      <c r="B463" s="70"/>
      <c r="C463" s="70"/>
      <c r="D463" s="70"/>
      <c r="E463" s="122">
        <f>IF($B455="kWh",SUM(E457:E462),E457+K458+K459+E460+(E461*10)+E462)</f>
        <v>0</v>
      </c>
      <c r="F463" s="122">
        <f>IF($B455="kWh",SUM(F457:F462),F457+L458+L459+F460+(F461*10)+F462)</f>
        <v>0</v>
      </c>
      <c r="G463" s="122">
        <f>IF($B455="kWh",SUM(G457:G462),G457+N458+N459+G460+(G461*10)+G462)</f>
        <v>0</v>
      </c>
      <c r="H463" s="122">
        <f t="shared" ref="H463:K463" si="185">SUM(H457:H462)</f>
        <v>0</v>
      </c>
      <c r="I463" s="122">
        <f t="shared" si="185"/>
        <v>0</v>
      </c>
      <c r="J463" s="122">
        <f t="shared" si="185"/>
        <v>0</v>
      </c>
      <c r="K463" s="122">
        <f t="shared" si="185"/>
        <v>0</v>
      </c>
      <c r="L463" s="122">
        <f>SUM(L457:L462)</f>
        <v>0</v>
      </c>
      <c r="M463" s="122">
        <f t="shared" ref="M463" si="186">SUM(M457:M462)</f>
        <v>0</v>
      </c>
      <c r="N463" s="123" t="s">
        <v>53</v>
      </c>
      <c r="O463" s="124">
        <f>IF(G451 &gt; 0,+K463/G451,0)</f>
        <v>0</v>
      </c>
      <c r="P463" s="125">
        <v>0</v>
      </c>
    </row>
    <row r="464" spans="1:16" ht="15" thickBot="1" x14ac:dyDescent="0.4">
      <c r="A464" s="126" t="s">
        <v>54</v>
      </c>
      <c r="B464" s="127"/>
      <c r="C464" s="127"/>
      <c r="D464" s="127"/>
      <c r="E464" s="128">
        <f>IF($B455="kWh",E457+E458+E459+E460+E461*$B454+E462,E457+E458+E459+E460+(E461*10*$B454)+E462)</f>
        <v>0</v>
      </c>
      <c r="F464" s="128">
        <f>IF($B455="kWh",F457+F458+F459+F460+F461*$B454+F462,F457+F458+F459+F460+(F461*10*$B454)+F462)</f>
        <v>0</v>
      </c>
      <c r="G464" s="128">
        <f>IF($B455="kWh",G457+G458+G459+G460+G461*$B454+G462,G457+G458+G459+G460+(G461*10*$B454)+G462)</f>
        <v>0</v>
      </c>
      <c r="H464" s="129">
        <f>+H457+H458+H459+H460+H461*$B454+H462</f>
        <v>0</v>
      </c>
      <c r="I464" s="129">
        <f>+I457+I458+I459+I460+I461*$B454+I462</f>
        <v>0</v>
      </c>
      <c r="J464" s="129">
        <f>+J457+J458+J459+J460+J461*$B454+J462</f>
        <v>0</v>
      </c>
      <c r="K464" s="129">
        <f>+K457+K458+K459+K460+K461*$B454+K462</f>
        <v>0</v>
      </c>
      <c r="L464" s="143">
        <f>L463</f>
        <v>0</v>
      </c>
      <c r="M464" s="130"/>
      <c r="N464" s="131" t="s">
        <v>55</v>
      </c>
      <c r="O464" s="132">
        <f>IF(G451 &gt; 0,+K464/G451,0)</f>
        <v>0</v>
      </c>
      <c r="P464" s="133">
        <v>0</v>
      </c>
    </row>
    <row r="465" spans="1:16" x14ac:dyDescent="0.35">
      <c r="A465" s="180" t="s">
        <v>56</v>
      </c>
      <c r="B465" s="181"/>
      <c r="C465" s="181"/>
      <c r="D465" s="181"/>
      <c r="E465" s="134"/>
      <c r="F465" s="134"/>
      <c r="G465" s="134"/>
      <c r="H465" s="134"/>
      <c r="I465" s="134"/>
      <c r="J465" s="134"/>
      <c r="K465" s="134"/>
      <c r="L465" s="134"/>
      <c r="M465" s="134"/>
      <c r="N465" s="135"/>
      <c r="O465" s="135"/>
      <c r="P465" s="136"/>
    </row>
    <row r="467" spans="1:16" ht="16" thickBot="1" x14ac:dyDescent="0.4">
      <c r="A467" s="141" t="s">
        <v>0</v>
      </c>
      <c r="B467" s="139"/>
      <c r="C467" s="139"/>
      <c r="D467" s="139"/>
      <c r="E467" s="139"/>
      <c r="F467" s="139"/>
      <c r="G467" s="139"/>
      <c r="H467" s="139"/>
      <c r="I467" s="139"/>
      <c r="J467" s="139"/>
      <c r="K467" s="139"/>
      <c r="L467" s="139"/>
      <c r="M467" s="139"/>
      <c r="N467" s="139" t="s">
        <v>3</v>
      </c>
      <c r="O467" s="142"/>
    </row>
    <row r="468" spans="1:16" x14ac:dyDescent="0.35">
      <c r="A468" s="64" t="s">
        <v>4</v>
      </c>
      <c r="B468" s="65"/>
      <c r="C468" s="66"/>
      <c r="D468" s="67" t="s">
        <v>3</v>
      </c>
      <c r="E468" s="68"/>
      <c r="F468" s="67" t="s">
        <v>7</v>
      </c>
      <c r="G468" s="69"/>
      <c r="H468" s="70"/>
      <c r="I468" s="70"/>
      <c r="J468" s="70"/>
      <c r="K468" s="70"/>
      <c r="L468" s="70"/>
      <c r="M468" s="70"/>
      <c r="N468" s="137" t="s">
        <v>8</v>
      </c>
      <c r="O468" s="182"/>
      <c r="P468" s="183"/>
    </row>
    <row r="469" spans="1:16" x14ac:dyDescent="0.35">
      <c r="A469" s="71" t="s">
        <v>9</v>
      </c>
      <c r="B469" s="72"/>
      <c r="C469" s="73"/>
      <c r="D469" s="74"/>
      <c r="E469" s="74" t="s">
        <v>10</v>
      </c>
      <c r="F469" s="74"/>
      <c r="G469" s="75"/>
      <c r="H469" s="74"/>
      <c r="I469" s="74"/>
      <c r="J469" s="93"/>
      <c r="K469" s="74" t="s">
        <v>11</v>
      </c>
      <c r="L469" s="74"/>
      <c r="M469" s="74"/>
      <c r="N469" s="74"/>
      <c r="O469" s="74"/>
      <c r="P469" s="76"/>
    </row>
    <row r="470" spans="1:16" x14ac:dyDescent="0.35">
      <c r="A470" s="71" t="s">
        <v>12</v>
      </c>
      <c r="B470" s="72"/>
      <c r="C470" s="73"/>
      <c r="D470" s="74"/>
      <c r="E470" s="74" t="s">
        <v>13</v>
      </c>
      <c r="F470" s="74"/>
      <c r="G470" s="75"/>
      <c r="H470" s="74"/>
      <c r="I470" s="74"/>
      <c r="J470" s="74"/>
      <c r="K470" s="74" t="s">
        <v>14</v>
      </c>
      <c r="L470" s="77"/>
      <c r="M470" s="74" t="s">
        <v>15</v>
      </c>
      <c r="N470" s="74"/>
      <c r="O470" s="74"/>
      <c r="P470" s="76"/>
    </row>
    <row r="471" spans="1:16" x14ac:dyDescent="0.35">
      <c r="A471" s="78" t="s">
        <v>16</v>
      </c>
      <c r="B471" s="72"/>
      <c r="C471" s="73"/>
      <c r="D471" s="74"/>
      <c r="E471" s="74" t="s">
        <v>17</v>
      </c>
      <c r="F471" s="74"/>
      <c r="G471" s="75"/>
      <c r="H471" s="74"/>
      <c r="I471" s="74"/>
      <c r="J471" s="74"/>
      <c r="K471" s="74">
        <v>2016</v>
      </c>
      <c r="L471" s="77"/>
      <c r="M471" s="74"/>
      <c r="N471" s="74"/>
      <c r="O471" s="74"/>
      <c r="P471" s="76"/>
    </row>
    <row r="472" spans="1:16" x14ac:dyDescent="0.35">
      <c r="A472" s="71" t="s">
        <v>18</v>
      </c>
      <c r="B472" s="72"/>
      <c r="C472" s="79"/>
      <c r="D472" s="74"/>
      <c r="E472" s="74" t="s">
        <v>20</v>
      </c>
      <c r="F472" s="74"/>
      <c r="G472" s="75"/>
      <c r="H472" s="74"/>
      <c r="I472" s="74"/>
      <c r="J472" s="74"/>
      <c r="K472" s="74">
        <v>2017</v>
      </c>
      <c r="L472" s="77"/>
      <c r="M472" s="74"/>
      <c r="N472" s="74"/>
      <c r="O472" s="74"/>
      <c r="P472" s="76"/>
    </row>
    <row r="473" spans="1:16" x14ac:dyDescent="0.35">
      <c r="A473" s="71" t="s">
        <v>21</v>
      </c>
      <c r="B473" s="80"/>
      <c r="C473" s="74"/>
      <c r="D473" s="74"/>
      <c r="E473" s="74" t="s">
        <v>22</v>
      </c>
      <c r="F473" s="74"/>
      <c r="G473" s="81"/>
      <c r="H473" s="74" t="s">
        <v>23</v>
      </c>
      <c r="I473" s="74"/>
      <c r="J473" s="74"/>
      <c r="K473" s="74">
        <v>2018</v>
      </c>
      <c r="L473" s="82"/>
      <c r="M473" s="74"/>
      <c r="N473" s="74"/>
      <c r="O473" s="74"/>
      <c r="P473" s="76"/>
    </row>
    <row r="474" spans="1:16" x14ac:dyDescent="0.35">
      <c r="A474" s="71" t="s">
        <v>24</v>
      </c>
      <c r="B474" s="83"/>
      <c r="C474" s="74"/>
      <c r="D474" s="74"/>
      <c r="E474" s="84" t="s">
        <v>25</v>
      </c>
      <c r="F474" s="74"/>
      <c r="G474" s="85"/>
      <c r="H474" s="86" t="s">
        <v>26</v>
      </c>
      <c r="I474" s="74"/>
      <c r="J474" s="74"/>
      <c r="K474" s="74"/>
      <c r="L474" s="74"/>
      <c r="M474" s="74"/>
      <c r="N474" s="74"/>
      <c r="O474" s="74"/>
      <c r="P474" s="76"/>
    </row>
    <row r="475" spans="1:16" x14ac:dyDescent="0.35">
      <c r="A475" s="87" t="s">
        <v>27</v>
      </c>
      <c r="B475" s="74"/>
      <c r="C475" s="72"/>
      <c r="D475" s="74"/>
      <c r="E475" s="74"/>
      <c r="F475" s="74"/>
      <c r="G475" s="74"/>
      <c r="H475" s="74"/>
      <c r="I475" s="74"/>
      <c r="J475" s="74"/>
      <c r="K475" s="74"/>
      <c r="L475" s="74" t="s">
        <v>28</v>
      </c>
      <c r="M475" s="74"/>
      <c r="N475" s="74"/>
      <c r="O475" s="74"/>
      <c r="P475" s="76"/>
    </row>
    <row r="476" spans="1:16" x14ac:dyDescent="0.35">
      <c r="A476" s="71" t="s">
        <v>29</v>
      </c>
      <c r="B476" s="88">
        <v>0.85</v>
      </c>
      <c r="C476" s="74"/>
      <c r="D476" s="74"/>
      <c r="E476" s="74"/>
      <c r="F476" s="74"/>
      <c r="G476" s="74"/>
      <c r="H476" s="74"/>
      <c r="I476" s="74"/>
      <c r="J476" s="74"/>
      <c r="K476" s="74"/>
      <c r="L476" s="74"/>
      <c r="M476" s="74"/>
      <c r="N476" s="74"/>
      <c r="O476" s="74"/>
      <c r="P476" s="76"/>
    </row>
    <row r="477" spans="1:16" x14ac:dyDescent="0.35">
      <c r="A477" s="87" t="s">
        <v>30</v>
      </c>
      <c r="B477" s="89" t="s">
        <v>31</v>
      </c>
      <c r="C477" s="74"/>
      <c r="D477" s="74"/>
      <c r="E477" s="90" t="s">
        <v>32</v>
      </c>
      <c r="F477" s="91"/>
      <c r="G477" s="92"/>
      <c r="H477" s="90" t="s">
        <v>33</v>
      </c>
      <c r="I477" s="93"/>
      <c r="J477" s="92"/>
      <c r="K477" s="94" t="s">
        <v>34</v>
      </c>
      <c r="L477" s="74"/>
      <c r="M477" s="74"/>
      <c r="N477" s="94" t="s">
        <v>34</v>
      </c>
      <c r="O477" s="74"/>
      <c r="P477" s="76"/>
    </row>
    <row r="478" spans="1:16" ht="76" x14ac:dyDescent="0.35">
      <c r="A478" s="95" t="s">
        <v>35</v>
      </c>
      <c r="B478" s="96" t="s">
        <v>36</v>
      </c>
      <c r="C478" s="97" t="s">
        <v>37</v>
      </c>
      <c r="D478" s="98" t="s">
        <v>38</v>
      </c>
      <c r="E478" s="99">
        <v>2016</v>
      </c>
      <c r="F478" s="97">
        <v>2017</v>
      </c>
      <c r="G478" s="100">
        <v>2018</v>
      </c>
      <c r="H478" s="99">
        <v>2016</v>
      </c>
      <c r="I478" s="97">
        <v>2017</v>
      </c>
      <c r="J478" s="100">
        <v>2018</v>
      </c>
      <c r="K478" s="101" t="s">
        <v>39</v>
      </c>
      <c r="L478" s="102" t="s">
        <v>40</v>
      </c>
      <c r="M478" s="102" t="s">
        <v>41</v>
      </c>
      <c r="N478" s="101" t="s">
        <v>42</v>
      </c>
      <c r="O478" s="103" t="s">
        <v>43</v>
      </c>
      <c r="P478" s="104" t="s">
        <v>44</v>
      </c>
    </row>
    <row r="479" spans="1:16" x14ac:dyDescent="0.35">
      <c r="A479" s="105" t="s">
        <v>45</v>
      </c>
      <c r="B479" s="106"/>
      <c r="C479" s="72"/>
      <c r="D479" s="107">
        <v>0.6</v>
      </c>
      <c r="E479" s="108">
        <v>0</v>
      </c>
      <c r="F479" s="108">
        <v>0</v>
      </c>
      <c r="G479" s="108">
        <v>0</v>
      </c>
      <c r="H479" s="1">
        <f t="shared" ref="H479:H484" si="187">IF($L$9&gt;0,(E479*D479*$L$8/$L$9)+(100%-D479)*E479,0)</f>
        <v>0</v>
      </c>
      <c r="I479" s="1">
        <f t="shared" ref="I479:I484" si="188">IF($L$10&gt;0,(F479*D479*$L$8/$L$10)+(100%-D479)*F479,0)</f>
        <v>0</v>
      </c>
      <c r="J479" s="1">
        <f t="shared" ref="J479:J484" si="189">IF($L$11&gt;0,(G479*D479*$L$8/$L$11)+(100%-D479)*G479,0)</f>
        <v>0</v>
      </c>
      <c r="K479" s="109">
        <f t="shared" ref="K479:K484" si="190">SUM(H479:J479)/3</f>
        <v>0</v>
      </c>
      <c r="L479" s="110">
        <v>0</v>
      </c>
      <c r="M479" s="111"/>
      <c r="N479" s="112">
        <f>L479</f>
        <v>0</v>
      </c>
      <c r="O479" s="113">
        <f>IF(N479 &gt; 0,+K479/N479,0)</f>
        <v>0</v>
      </c>
      <c r="P479" s="114"/>
    </row>
    <row r="480" spans="1:16" x14ac:dyDescent="0.35">
      <c r="A480" s="105" t="s">
        <v>46</v>
      </c>
      <c r="B480" s="106"/>
      <c r="C480" s="72"/>
      <c r="D480" s="107">
        <v>0.9</v>
      </c>
      <c r="E480" s="108">
        <v>0</v>
      </c>
      <c r="F480" s="108">
        <v>0</v>
      </c>
      <c r="G480" s="108">
        <v>0</v>
      </c>
      <c r="H480" s="1">
        <f t="shared" si="187"/>
        <v>0</v>
      </c>
      <c r="I480" s="1">
        <f t="shared" si="188"/>
        <v>0</v>
      </c>
      <c r="J480" s="1">
        <f t="shared" si="189"/>
        <v>0</v>
      </c>
      <c r="K480" s="109">
        <f t="shared" si="190"/>
        <v>0</v>
      </c>
      <c r="L480" s="115">
        <v>0</v>
      </c>
      <c r="M480" s="115"/>
      <c r="N480" s="112">
        <f t="shared" ref="N480" si="191">L480</f>
        <v>0</v>
      </c>
      <c r="O480" s="113">
        <f t="shared" ref="O480:O484" si="192">IF(N480 &gt; 0,+K480/N480,0)</f>
        <v>0</v>
      </c>
      <c r="P480" s="116"/>
    </row>
    <row r="481" spans="1:16" x14ac:dyDescent="0.35">
      <c r="A481" s="105" t="s">
        <v>47</v>
      </c>
      <c r="B481" s="106"/>
      <c r="C481" s="72"/>
      <c r="D481" s="107">
        <v>0.9</v>
      </c>
      <c r="E481" s="108">
        <v>0</v>
      </c>
      <c r="F481" s="108">
        <v>0</v>
      </c>
      <c r="G481" s="108">
        <v>0</v>
      </c>
      <c r="H481" s="1">
        <f t="shared" si="187"/>
        <v>0</v>
      </c>
      <c r="I481" s="1">
        <f t="shared" si="188"/>
        <v>0</v>
      </c>
      <c r="J481" s="1">
        <f t="shared" si="189"/>
        <v>0</v>
      </c>
      <c r="K481" s="109">
        <f t="shared" si="190"/>
        <v>0</v>
      </c>
      <c r="L481" s="115">
        <v>0</v>
      </c>
      <c r="M481" s="115"/>
      <c r="N481" s="112">
        <f>L481</f>
        <v>0</v>
      </c>
      <c r="O481" s="113">
        <f t="shared" si="192"/>
        <v>0</v>
      </c>
      <c r="P481" s="116"/>
    </row>
    <row r="482" spans="1:16" x14ac:dyDescent="0.35">
      <c r="A482" s="105" t="s">
        <v>48</v>
      </c>
      <c r="B482" s="117"/>
      <c r="C482" s="72"/>
      <c r="D482" s="118">
        <v>0</v>
      </c>
      <c r="E482" s="108">
        <v>0</v>
      </c>
      <c r="F482" s="108">
        <v>0</v>
      </c>
      <c r="G482" s="108">
        <v>0</v>
      </c>
      <c r="H482" s="1">
        <f t="shared" si="187"/>
        <v>0</v>
      </c>
      <c r="I482" s="1">
        <f t="shared" si="188"/>
        <v>0</v>
      </c>
      <c r="J482" s="1">
        <f t="shared" si="189"/>
        <v>0</v>
      </c>
      <c r="K482" s="109">
        <f t="shared" si="190"/>
        <v>0</v>
      </c>
      <c r="L482" s="115">
        <v>0</v>
      </c>
      <c r="M482" s="115"/>
      <c r="N482" s="112">
        <f t="shared" ref="N482:N484" si="193">L482</f>
        <v>0</v>
      </c>
      <c r="O482" s="113">
        <f t="shared" si="192"/>
        <v>0</v>
      </c>
      <c r="P482" s="116"/>
    </row>
    <row r="483" spans="1:16" x14ac:dyDescent="0.35">
      <c r="A483" s="105" t="s">
        <v>49</v>
      </c>
      <c r="B483" s="74" t="s">
        <v>50</v>
      </c>
      <c r="C483" s="84" t="str">
        <f>B477</f>
        <v>kWh</v>
      </c>
      <c r="D483" s="119">
        <v>0.9</v>
      </c>
      <c r="E483" s="108">
        <v>0</v>
      </c>
      <c r="F483" s="108">
        <v>0</v>
      </c>
      <c r="G483" s="108">
        <v>0</v>
      </c>
      <c r="H483" s="1">
        <f t="shared" si="187"/>
        <v>0</v>
      </c>
      <c r="I483" s="1">
        <f t="shared" si="188"/>
        <v>0</v>
      </c>
      <c r="J483" s="1">
        <f t="shared" si="189"/>
        <v>0</v>
      </c>
      <c r="K483" s="109">
        <f t="shared" si="190"/>
        <v>0</v>
      </c>
      <c r="L483" s="115">
        <v>0</v>
      </c>
      <c r="M483" s="115"/>
      <c r="N483" s="112">
        <f t="shared" si="193"/>
        <v>0</v>
      </c>
      <c r="O483" s="113">
        <f t="shared" si="192"/>
        <v>0</v>
      </c>
      <c r="P483" s="116"/>
    </row>
    <row r="484" spans="1:16" ht="15" thickBot="1" x14ac:dyDescent="0.4">
      <c r="A484" s="120" t="s">
        <v>51</v>
      </c>
      <c r="B484" s="72"/>
      <c r="C484" s="72"/>
      <c r="D484" s="118">
        <v>0.9</v>
      </c>
      <c r="E484" s="108">
        <v>0</v>
      </c>
      <c r="F484" s="108">
        <v>0</v>
      </c>
      <c r="G484" s="108">
        <v>0</v>
      </c>
      <c r="H484" s="1">
        <f t="shared" si="187"/>
        <v>0</v>
      </c>
      <c r="I484" s="1">
        <f t="shared" si="188"/>
        <v>0</v>
      </c>
      <c r="J484" s="1">
        <f t="shared" si="189"/>
        <v>0</v>
      </c>
      <c r="K484" s="109">
        <f t="shared" si="190"/>
        <v>0</v>
      </c>
      <c r="L484" s="115">
        <v>0</v>
      </c>
      <c r="M484" s="115"/>
      <c r="N484" s="112">
        <f t="shared" si="193"/>
        <v>0</v>
      </c>
      <c r="O484" s="113">
        <f t="shared" si="192"/>
        <v>0</v>
      </c>
      <c r="P484" s="116"/>
    </row>
    <row r="485" spans="1:16" ht="15" thickBot="1" x14ac:dyDescent="0.4">
      <c r="A485" s="121" t="s">
        <v>52</v>
      </c>
      <c r="B485" s="70"/>
      <c r="C485" s="70"/>
      <c r="D485" s="70"/>
      <c r="E485" s="122">
        <f>IF($B477="kWh",SUM(E479:E484),E479+K480+K481+E482+(E483*10)+E484)</f>
        <v>0</v>
      </c>
      <c r="F485" s="122">
        <f>IF($B477="kWh",SUM(F479:F484),F479+L480+L481+F482+(F483*10)+F484)</f>
        <v>0</v>
      </c>
      <c r="G485" s="122">
        <f>IF($B477="kWh",SUM(G479:G484),G479+N480+N481+G482+(G483*10)+G484)</f>
        <v>0</v>
      </c>
      <c r="H485" s="122">
        <f t="shared" ref="H485:K485" si="194">SUM(H479:H484)</f>
        <v>0</v>
      </c>
      <c r="I485" s="122">
        <f t="shared" si="194"/>
        <v>0</v>
      </c>
      <c r="J485" s="122">
        <f t="shared" si="194"/>
        <v>0</v>
      </c>
      <c r="K485" s="122">
        <f t="shared" si="194"/>
        <v>0</v>
      </c>
      <c r="L485" s="122">
        <f>SUM(L479:L484)</f>
        <v>0</v>
      </c>
      <c r="M485" s="122">
        <f t="shared" ref="M485" si="195">SUM(M479:M484)</f>
        <v>0</v>
      </c>
      <c r="N485" s="123" t="s">
        <v>53</v>
      </c>
      <c r="O485" s="124">
        <f>IF(G473 &gt; 0,+K485/G473,0)</f>
        <v>0</v>
      </c>
      <c r="P485" s="125">
        <v>0</v>
      </c>
    </row>
    <row r="486" spans="1:16" ht="15" thickBot="1" x14ac:dyDescent="0.4">
      <c r="A486" s="126" t="s">
        <v>54</v>
      </c>
      <c r="B486" s="127"/>
      <c r="C486" s="127"/>
      <c r="D486" s="127"/>
      <c r="E486" s="128">
        <f>IF($B477="kWh",E479+E480+E481+E482+E483*$B476+E484,E479+E480+E481+E482+(E483*10*$B476)+E484)</f>
        <v>0</v>
      </c>
      <c r="F486" s="128">
        <f>IF($B477="kWh",F479+F480+F481+F482+F483*$B476+F484,F479+F480+F481+F482+(F483*10*$B476)+F484)</f>
        <v>0</v>
      </c>
      <c r="G486" s="128">
        <f>IF($B477="kWh",G479+G480+G481+G482+G483*$B476+G484,G479+G480+G481+G482+(G483*10*$B476)+G484)</f>
        <v>0</v>
      </c>
      <c r="H486" s="129">
        <f>+H479+H480+H481+H482+H483*$B476+H484</f>
        <v>0</v>
      </c>
      <c r="I486" s="129">
        <f>+I479+I480+I481+I482+I483*$B476+I484</f>
        <v>0</v>
      </c>
      <c r="J486" s="129">
        <f>+J479+J480+J481+J482+J483*$B476+J484</f>
        <v>0</v>
      </c>
      <c r="K486" s="129">
        <f>+K479+K480+K481+K482+K483*$B476+K484</f>
        <v>0</v>
      </c>
      <c r="L486" s="143">
        <f>L485</f>
        <v>0</v>
      </c>
      <c r="M486" s="130"/>
      <c r="N486" s="131" t="s">
        <v>55</v>
      </c>
      <c r="O486" s="132">
        <f>IF(G473 &gt; 0,+K486/G473,0)</f>
        <v>0</v>
      </c>
      <c r="P486" s="133">
        <v>0</v>
      </c>
    </row>
    <row r="487" spans="1:16" x14ac:dyDescent="0.35">
      <c r="A487" s="180" t="s">
        <v>56</v>
      </c>
      <c r="B487" s="181"/>
      <c r="C487" s="181"/>
      <c r="D487" s="181"/>
      <c r="E487" s="134"/>
      <c r="F487" s="134"/>
      <c r="G487" s="134"/>
      <c r="H487" s="134"/>
      <c r="I487" s="134"/>
      <c r="J487" s="134"/>
      <c r="K487" s="134"/>
      <c r="L487" s="134"/>
      <c r="M487" s="134"/>
      <c r="N487" s="135"/>
      <c r="O487" s="135"/>
      <c r="P487" s="136"/>
    </row>
  </sheetData>
  <mergeCells count="48">
    <mergeCell ref="N1:P1"/>
    <mergeCell ref="O6:P6"/>
    <mergeCell ref="A25:D25"/>
    <mergeCell ref="O28:P28"/>
    <mergeCell ref="A47:D47"/>
    <mergeCell ref="A2:M2"/>
    <mergeCell ref="A3:B3"/>
    <mergeCell ref="O50:P50"/>
    <mergeCell ref="A69:D69"/>
    <mergeCell ref="O72:P72"/>
    <mergeCell ref="A91:D91"/>
    <mergeCell ref="O94:P94"/>
    <mergeCell ref="A113:D113"/>
    <mergeCell ref="O116:P116"/>
    <mergeCell ref="A135:D135"/>
    <mergeCell ref="O138:P138"/>
    <mergeCell ref="A157:D157"/>
    <mergeCell ref="A421:D421"/>
    <mergeCell ref="A487:D487"/>
    <mergeCell ref="O424:P424"/>
    <mergeCell ref="A443:D443"/>
    <mergeCell ref="O446:P446"/>
    <mergeCell ref="A465:D465"/>
    <mergeCell ref="O468:P468"/>
    <mergeCell ref="A333:D333"/>
    <mergeCell ref="A399:D399"/>
    <mergeCell ref="O402:P402"/>
    <mergeCell ref="O336:P336"/>
    <mergeCell ref="A355:D355"/>
    <mergeCell ref="O358:P358"/>
    <mergeCell ref="A377:D377"/>
    <mergeCell ref="O380:P380"/>
    <mergeCell ref="R6:S6"/>
    <mergeCell ref="A289:D289"/>
    <mergeCell ref="O292:P292"/>
    <mergeCell ref="A311:D311"/>
    <mergeCell ref="O314:P314"/>
    <mergeCell ref="O160:P160"/>
    <mergeCell ref="A245:D245"/>
    <mergeCell ref="O248:P248"/>
    <mergeCell ref="A267:D267"/>
    <mergeCell ref="O270:P270"/>
    <mergeCell ref="A179:D179"/>
    <mergeCell ref="O182:P182"/>
    <mergeCell ref="A201:D201"/>
    <mergeCell ref="O204:P204"/>
    <mergeCell ref="A223:D223"/>
    <mergeCell ref="O226:P2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5"/>
  <sheetViews>
    <sheetView workbookViewId="0">
      <selection activeCell="E21" sqref="E21"/>
    </sheetView>
  </sheetViews>
  <sheetFormatPr baseColWidth="10" defaultColWidth="11.453125" defaultRowHeight="14.5" x14ac:dyDescent="0.35"/>
  <cols>
    <col min="1" max="1" width="40.6328125" customWidth="1"/>
    <col min="2" max="2" width="16.90625" bestFit="1" customWidth="1"/>
    <col min="3" max="3" width="9.54296875" customWidth="1"/>
    <col min="4" max="4" width="7.54296875" customWidth="1"/>
    <col min="5" max="5" width="11.6328125" customWidth="1"/>
    <col min="6" max="6" width="14" customWidth="1"/>
    <col min="7" max="7" width="12.54296875" customWidth="1"/>
    <col min="8" max="8" width="11.36328125" customWidth="1"/>
    <col min="9" max="9" width="11.6328125" customWidth="1"/>
    <col min="10" max="10" width="8.08984375" customWidth="1"/>
    <col min="11" max="11" width="16.36328125" customWidth="1"/>
    <col min="12" max="12" width="47.6328125" bestFit="1" customWidth="1"/>
    <col min="13" max="13" width="27.54296875" customWidth="1"/>
  </cols>
  <sheetData>
    <row r="1" spans="1:13" x14ac:dyDescent="0.35">
      <c r="A1" s="12" t="s">
        <v>57</v>
      </c>
    </row>
    <row r="2" spans="1:13" ht="15" thickBot="1" x14ac:dyDescent="0.4"/>
    <row r="3" spans="1:13" s="12" customFormat="1" ht="13" x14ac:dyDescent="0.3">
      <c r="A3" s="13" t="s">
        <v>4</v>
      </c>
      <c r="B3" s="14" t="s">
        <v>18</v>
      </c>
      <c r="C3" s="15" t="s">
        <v>10</v>
      </c>
      <c r="D3" s="16" t="s">
        <v>58</v>
      </c>
      <c r="E3" s="188" t="s">
        <v>59</v>
      </c>
      <c r="F3" s="189"/>
      <c r="G3" s="189"/>
      <c r="H3" s="190"/>
      <c r="I3" s="191"/>
      <c r="J3" s="15" t="s">
        <v>60</v>
      </c>
      <c r="K3" s="16" t="s">
        <v>61</v>
      </c>
    </row>
    <row r="4" spans="1:13" s="12" customFormat="1" ht="13" x14ac:dyDescent="0.3">
      <c r="A4" s="17"/>
      <c r="B4" s="17"/>
      <c r="C4" s="18"/>
      <c r="D4" s="19"/>
      <c r="E4" s="20" t="s">
        <v>62</v>
      </c>
      <c r="F4" s="21" t="s">
        <v>46</v>
      </c>
      <c r="G4" s="21" t="s">
        <v>45</v>
      </c>
      <c r="H4" s="22" t="s">
        <v>51</v>
      </c>
      <c r="I4" s="23" t="s">
        <v>63</v>
      </c>
      <c r="J4" s="24" t="s">
        <v>64</v>
      </c>
      <c r="K4" s="19" t="s">
        <v>65</v>
      </c>
    </row>
    <row r="5" spans="1:13" s="12" customFormat="1" ht="13.5" thickBot="1" x14ac:dyDescent="0.35">
      <c r="A5" s="25"/>
      <c r="B5" s="25"/>
      <c r="C5" s="26"/>
      <c r="D5" s="27" t="s">
        <v>66</v>
      </c>
      <c r="E5" s="28" t="s">
        <v>67</v>
      </c>
      <c r="F5" s="29" t="s">
        <v>67</v>
      </c>
      <c r="G5" s="29" t="s">
        <v>67</v>
      </c>
      <c r="H5" s="30" t="s">
        <v>67</v>
      </c>
      <c r="I5" s="31" t="s">
        <v>67</v>
      </c>
      <c r="J5" s="32" t="s">
        <v>68</v>
      </c>
      <c r="K5" s="27" t="s">
        <v>69</v>
      </c>
      <c r="L5" s="33" t="s">
        <v>70</v>
      </c>
    </row>
    <row r="6" spans="1:13" s="4" customFormat="1" x14ac:dyDescent="0.35">
      <c r="A6" s="8" t="str">
        <f>'Grunnlagsdata enkeltbygg'!B6</f>
        <v>Eksempelbygg</v>
      </c>
      <c r="B6" s="8" t="str">
        <f>'Grunnlagsdata enkeltbygg'!B10</f>
        <v>skole</v>
      </c>
      <c r="C6" s="8">
        <f>'Grunnlagsdata enkeltbygg'!G7</f>
        <v>1980</v>
      </c>
      <c r="D6" s="63">
        <f>'Grunnlagsdata enkeltbygg'!G11</f>
        <v>200</v>
      </c>
      <c r="E6" s="63">
        <f>'Grunnlagsdata enkeltbygg'!K22</f>
        <v>252</v>
      </c>
      <c r="F6" s="63">
        <f>'Grunnlagsdata enkeltbygg'!K19</f>
        <v>252</v>
      </c>
      <c r="G6" s="63">
        <f>'Grunnlagsdata enkeltbygg'!K17+'Grunnlagsdata enkeltbygg'!K18</f>
        <v>486.66666666666663</v>
      </c>
      <c r="H6" s="63">
        <f>'Grunnlagsdata enkeltbygg'!K23</f>
        <v>1442.6666666666665</v>
      </c>
      <c r="I6" s="36">
        <f>E6+F6+G6+H6</f>
        <v>2433.333333333333</v>
      </c>
      <c r="J6" s="63">
        <f>'Grunnlagsdata enkeltbygg'!L24</f>
        <v>12</v>
      </c>
      <c r="K6" s="37">
        <f>IF(D6&gt;0,I6/D6,0)</f>
        <v>12.166666666666664</v>
      </c>
      <c r="L6" s="38"/>
    </row>
    <row r="7" spans="1:13" s="4" customFormat="1" x14ac:dyDescent="0.35">
      <c r="A7" s="8">
        <f>'Grunnlagsdata enkeltbygg'!B29</f>
        <v>0</v>
      </c>
      <c r="B7" s="8">
        <f>'Grunnlagsdata enkeltbygg'!B33</f>
        <v>0</v>
      </c>
      <c r="C7" s="8">
        <f>'Grunnlagsdata enkeltbygg'!G30</f>
        <v>0</v>
      </c>
      <c r="D7" s="63">
        <f>'Grunnlagsdata enkeltbygg'!G34</f>
        <v>0</v>
      </c>
      <c r="E7" s="63">
        <f>'Grunnlagsdata enkeltbygg'!K43</f>
        <v>0</v>
      </c>
      <c r="F7" s="63">
        <f>'Grunnlagsdata enkeltbygg'!K42</f>
        <v>0</v>
      </c>
      <c r="G7" s="63">
        <f>'Grunnlagsdata enkeltbygg'!K40+'Grunnlagsdata enkeltbygg'!K41</f>
        <v>0</v>
      </c>
      <c r="H7" s="63">
        <f>'Grunnlagsdata enkeltbygg'!K44</f>
        <v>0</v>
      </c>
      <c r="I7" s="36">
        <f t="shared" ref="I7:I27" si="0">E7+F7+G7+H7</f>
        <v>0</v>
      </c>
      <c r="J7" s="63">
        <f>'Grunnlagsdata enkeltbygg'!L45</f>
        <v>0</v>
      </c>
      <c r="K7" s="37">
        <f t="shared" ref="K7:K25" si="1">IF(D7&gt;0,I7/D7,0)</f>
        <v>0</v>
      </c>
      <c r="L7" s="38"/>
    </row>
    <row r="8" spans="1:13" s="4" customFormat="1" x14ac:dyDescent="0.35">
      <c r="A8" s="8">
        <f>'Grunnlagsdata enkeltbygg'!B50</f>
        <v>0</v>
      </c>
      <c r="B8" s="8">
        <f>'Grunnlagsdata enkeltbygg'!B54</f>
        <v>0</v>
      </c>
      <c r="C8" s="8">
        <f>'Grunnlagsdata enkeltbygg'!G51</f>
        <v>0</v>
      </c>
      <c r="D8" s="63">
        <f>'Grunnlagsdata enkeltbygg'!G55</f>
        <v>0</v>
      </c>
      <c r="E8" s="63">
        <f>'Grunnlagsdata enkeltbygg'!K64</f>
        <v>0</v>
      </c>
      <c r="F8" s="63">
        <f>'Grunnlagsdata enkeltbygg'!K63</f>
        <v>0</v>
      </c>
      <c r="G8" s="63">
        <f>'Grunnlagsdata enkeltbygg'!K61+'Grunnlagsdata enkeltbygg'!K62</f>
        <v>0</v>
      </c>
      <c r="H8" s="63">
        <f>'Grunnlagsdata enkeltbygg'!K65</f>
        <v>0</v>
      </c>
      <c r="I8" s="36">
        <f t="shared" si="0"/>
        <v>0</v>
      </c>
      <c r="J8" s="63">
        <f>'Grunnlagsdata enkeltbygg'!L66</f>
        <v>0</v>
      </c>
      <c r="K8" s="37">
        <f t="shared" si="1"/>
        <v>0</v>
      </c>
      <c r="L8" s="38"/>
    </row>
    <row r="9" spans="1:13" s="4" customFormat="1" x14ac:dyDescent="0.35">
      <c r="A9" s="8">
        <f>'Grunnlagsdata enkeltbygg'!B73</f>
        <v>0</v>
      </c>
      <c r="B9" s="8">
        <f>'Grunnlagsdata enkeltbygg'!B77</f>
        <v>0</v>
      </c>
      <c r="C9" s="8">
        <f>'Grunnlagsdata enkeltbygg'!G74</f>
        <v>0</v>
      </c>
      <c r="D9" s="63">
        <f>'Grunnlagsdata enkeltbygg'!G78</f>
        <v>0</v>
      </c>
      <c r="E9" s="63">
        <f>'Grunnlagsdata enkeltbygg'!K87</f>
        <v>0</v>
      </c>
      <c r="F9" s="63">
        <f>'Grunnlagsdata enkeltbygg'!K86</f>
        <v>0</v>
      </c>
      <c r="G9" s="63">
        <f>'Grunnlagsdata enkeltbygg'!K84+'Grunnlagsdata enkeltbygg'!K85</f>
        <v>0</v>
      </c>
      <c r="H9" s="63">
        <f>'Grunnlagsdata enkeltbygg'!K88</f>
        <v>0</v>
      </c>
      <c r="I9" s="36">
        <f t="shared" si="0"/>
        <v>0</v>
      </c>
      <c r="J9" s="63">
        <f>'Grunnlagsdata enkeltbygg'!L89</f>
        <v>0</v>
      </c>
      <c r="K9" s="42">
        <f t="shared" si="1"/>
        <v>0</v>
      </c>
      <c r="L9" s="38"/>
    </row>
    <row r="10" spans="1:13" s="4" customFormat="1" x14ac:dyDescent="0.35">
      <c r="A10" s="8">
        <f>'Grunnlagsdata enkeltbygg'!B95</f>
        <v>0</v>
      </c>
      <c r="B10" s="8">
        <f>'Grunnlagsdata enkeltbygg'!B99</f>
        <v>0</v>
      </c>
      <c r="C10" s="8">
        <f>'Grunnlagsdata enkeltbygg'!G96</f>
        <v>0</v>
      </c>
      <c r="D10" s="63">
        <f>'Grunnlagsdata enkeltbygg'!G100</f>
        <v>0</v>
      </c>
      <c r="E10" s="63">
        <f>'Grunnlagsdata enkeltbygg'!K109</f>
        <v>0</v>
      </c>
      <c r="F10" s="63">
        <f>'Grunnlagsdata enkeltbygg'!K108</f>
        <v>0</v>
      </c>
      <c r="G10" s="63">
        <f>'Grunnlagsdata enkeltbygg'!K106+'Grunnlagsdata enkeltbygg'!K107</f>
        <v>0</v>
      </c>
      <c r="H10" s="63">
        <f>'Grunnlagsdata enkeltbygg'!K110</f>
        <v>0</v>
      </c>
      <c r="I10" s="36">
        <f t="shared" si="0"/>
        <v>0</v>
      </c>
      <c r="J10" s="63">
        <f>'Grunnlagsdata enkeltbygg'!L111</f>
        <v>0</v>
      </c>
      <c r="K10" s="42">
        <f t="shared" si="1"/>
        <v>0</v>
      </c>
      <c r="L10" s="39"/>
    </row>
    <row r="11" spans="1:13" s="4" customFormat="1" x14ac:dyDescent="0.35">
      <c r="A11" s="8">
        <f>'Grunnlagsdata enkeltbygg'!B117</f>
        <v>0</v>
      </c>
      <c r="B11" s="8">
        <f>'Grunnlagsdata enkeltbygg'!B121</f>
        <v>0</v>
      </c>
      <c r="C11" s="8">
        <f>'Grunnlagsdata enkeltbygg'!G118</f>
        <v>0</v>
      </c>
      <c r="D11" s="63">
        <f>'Grunnlagsdata enkeltbygg'!G122</f>
        <v>0</v>
      </c>
      <c r="E11" s="63">
        <f>'Grunnlagsdata enkeltbygg'!K131</f>
        <v>0</v>
      </c>
      <c r="F11" s="63">
        <f>'Grunnlagsdata enkeltbygg'!K130</f>
        <v>0</v>
      </c>
      <c r="G11" s="63">
        <f>'Grunnlagsdata enkeltbygg'!K128+'Grunnlagsdata enkeltbygg'!K129</f>
        <v>0</v>
      </c>
      <c r="H11" s="63">
        <f>'Grunnlagsdata enkeltbygg'!K132</f>
        <v>0</v>
      </c>
      <c r="I11" s="36">
        <f t="shared" si="0"/>
        <v>0</v>
      </c>
      <c r="J11" s="63">
        <f>'Grunnlagsdata enkeltbygg'!L133</f>
        <v>0</v>
      </c>
      <c r="K11" s="42">
        <f t="shared" si="1"/>
        <v>0</v>
      </c>
      <c r="L11" s="38"/>
    </row>
    <row r="12" spans="1:13" s="4" customFormat="1" x14ac:dyDescent="0.35">
      <c r="A12" s="8">
        <f>'Grunnlagsdata enkeltbygg'!B139</f>
        <v>0</v>
      </c>
      <c r="B12" s="8">
        <f>'Grunnlagsdata enkeltbygg'!B143</f>
        <v>0</v>
      </c>
      <c r="C12" s="8">
        <f>'Grunnlagsdata enkeltbygg'!G140</f>
        <v>0</v>
      </c>
      <c r="D12" s="63">
        <f>'Grunnlagsdata enkeltbygg'!G144</f>
        <v>0</v>
      </c>
      <c r="E12" s="63">
        <f>'Grunnlagsdata enkeltbygg'!K153</f>
        <v>0</v>
      </c>
      <c r="F12" s="63">
        <f>'Grunnlagsdata enkeltbygg'!K152</f>
        <v>0</v>
      </c>
      <c r="G12" s="63">
        <f>'Grunnlagsdata enkeltbygg'!K150+'Grunnlagsdata enkeltbygg'!K151</f>
        <v>0</v>
      </c>
      <c r="H12" s="63">
        <f>'Grunnlagsdata enkeltbygg'!K154</f>
        <v>0</v>
      </c>
      <c r="I12" s="36">
        <f t="shared" si="0"/>
        <v>0</v>
      </c>
      <c r="J12" s="63">
        <f>'Grunnlagsdata enkeltbygg'!L155</f>
        <v>0</v>
      </c>
      <c r="K12" s="42">
        <f t="shared" si="1"/>
        <v>0</v>
      </c>
      <c r="L12" s="38"/>
      <c r="M12" s="50"/>
    </row>
    <row r="13" spans="1:13" s="4" customFormat="1" x14ac:dyDescent="0.35">
      <c r="A13" s="8">
        <f>'Grunnlagsdata enkeltbygg'!B161</f>
        <v>0</v>
      </c>
      <c r="B13" s="8">
        <f>'Grunnlagsdata enkeltbygg'!B165</f>
        <v>0</v>
      </c>
      <c r="C13" s="8">
        <f>'Grunnlagsdata enkeltbygg'!G162</f>
        <v>0</v>
      </c>
      <c r="D13" s="63">
        <f>'Grunnlagsdata enkeltbygg'!G166</f>
        <v>0</v>
      </c>
      <c r="E13" s="63">
        <f>'Grunnlagsdata enkeltbygg'!K175</f>
        <v>0</v>
      </c>
      <c r="F13" s="63">
        <f>'Grunnlagsdata enkeltbygg'!K174</f>
        <v>0</v>
      </c>
      <c r="G13" s="63">
        <f>'Grunnlagsdata enkeltbygg'!K172+'Grunnlagsdata enkeltbygg'!K173</f>
        <v>0</v>
      </c>
      <c r="H13" s="63">
        <f>'Grunnlagsdata enkeltbygg'!K176</f>
        <v>0</v>
      </c>
      <c r="I13" s="36">
        <f t="shared" si="0"/>
        <v>0</v>
      </c>
      <c r="J13" s="63">
        <f>'Grunnlagsdata enkeltbygg'!L177</f>
        <v>0</v>
      </c>
      <c r="K13" s="42">
        <f t="shared" si="1"/>
        <v>0</v>
      </c>
      <c r="L13" s="38"/>
    </row>
    <row r="14" spans="1:13" s="4" customFormat="1" x14ac:dyDescent="0.35">
      <c r="A14" s="8">
        <f>'Grunnlagsdata enkeltbygg'!B183</f>
        <v>0</v>
      </c>
      <c r="B14" s="8">
        <f>'Grunnlagsdata enkeltbygg'!B187</f>
        <v>0</v>
      </c>
      <c r="C14" s="8">
        <f>'Grunnlagsdata enkeltbygg'!G184</f>
        <v>0</v>
      </c>
      <c r="D14" s="63">
        <f>'Grunnlagsdata enkeltbygg'!G188</f>
        <v>0</v>
      </c>
      <c r="E14" s="63">
        <f>'Grunnlagsdata enkeltbygg'!K197</f>
        <v>0</v>
      </c>
      <c r="F14" s="63">
        <f>'Grunnlagsdata enkeltbygg'!K196</f>
        <v>0</v>
      </c>
      <c r="G14" s="63">
        <f>'Grunnlagsdata enkeltbygg'!K194+'Grunnlagsdata enkeltbygg'!K195</f>
        <v>0</v>
      </c>
      <c r="H14" s="63">
        <f>'Grunnlagsdata enkeltbygg'!K198</f>
        <v>0</v>
      </c>
      <c r="I14" s="36">
        <f t="shared" si="0"/>
        <v>0</v>
      </c>
      <c r="J14" s="63">
        <f>'Grunnlagsdata enkeltbygg'!L199</f>
        <v>0</v>
      </c>
      <c r="K14" s="42">
        <f t="shared" si="1"/>
        <v>0</v>
      </c>
      <c r="L14" s="38"/>
    </row>
    <row r="15" spans="1:13" s="4" customFormat="1" x14ac:dyDescent="0.35">
      <c r="A15" s="8">
        <f>'Grunnlagsdata enkeltbygg'!B205</f>
        <v>0</v>
      </c>
      <c r="B15" s="8">
        <f>'Grunnlagsdata enkeltbygg'!B209</f>
        <v>0</v>
      </c>
      <c r="C15" s="8">
        <f>'Grunnlagsdata enkeltbygg'!G206</f>
        <v>0</v>
      </c>
      <c r="D15" s="63">
        <f>'Grunnlagsdata enkeltbygg'!G210</f>
        <v>0</v>
      </c>
      <c r="E15" s="63">
        <f>'Grunnlagsdata enkeltbygg'!K219</f>
        <v>0</v>
      </c>
      <c r="F15" s="63">
        <f>'Grunnlagsdata enkeltbygg'!K218</f>
        <v>0</v>
      </c>
      <c r="G15" s="63">
        <f>'Grunnlagsdata enkeltbygg'!K216+'Grunnlagsdata enkeltbygg'!K217</f>
        <v>0</v>
      </c>
      <c r="H15" s="63">
        <f>'Grunnlagsdata enkeltbygg'!K220</f>
        <v>0</v>
      </c>
      <c r="I15" s="36">
        <f t="shared" si="0"/>
        <v>0</v>
      </c>
      <c r="J15" s="63">
        <f>'Grunnlagsdata enkeltbygg'!L221</f>
        <v>0</v>
      </c>
      <c r="K15" s="42">
        <f t="shared" si="1"/>
        <v>0</v>
      </c>
      <c r="L15" s="38"/>
    </row>
    <row r="16" spans="1:13" s="2" customFormat="1" x14ac:dyDescent="0.35">
      <c r="A16" s="8">
        <f>'Grunnlagsdata enkeltbygg'!B227</f>
        <v>0</v>
      </c>
      <c r="B16" s="8">
        <f>'Grunnlagsdata enkeltbygg'!B231</f>
        <v>0</v>
      </c>
      <c r="C16" s="8">
        <f>'Grunnlagsdata enkeltbygg'!G228</f>
        <v>0</v>
      </c>
      <c r="D16" s="63">
        <f>'Grunnlagsdata enkeltbygg'!G232</f>
        <v>0</v>
      </c>
      <c r="E16" s="63">
        <f>'Grunnlagsdata enkeltbygg'!K241</f>
        <v>0</v>
      </c>
      <c r="F16" s="63">
        <f>'Grunnlagsdata enkeltbygg'!K240</f>
        <v>0</v>
      </c>
      <c r="G16" s="63">
        <f>'Grunnlagsdata enkeltbygg'!K238+'Grunnlagsdata enkeltbygg'!K239</f>
        <v>0</v>
      </c>
      <c r="H16" s="63">
        <f>'Grunnlagsdata enkeltbygg'!K242</f>
        <v>0</v>
      </c>
      <c r="I16" s="36">
        <f>E16+F16+G16+H16</f>
        <v>0</v>
      </c>
      <c r="J16" s="63">
        <f>'Grunnlagsdata enkeltbygg'!L243</f>
        <v>0</v>
      </c>
      <c r="K16" s="42">
        <f t="shared" ref="K16" si="2">IF(D16&gt;0,I16/D16,0)</f>
        <v>0</v>
      </c>
      <c r="L16" s="44"/>
      <c r="M16" s="51"/>
    </row>
    <row r="17" spans="1:12" x14ac:dyDescent="0.35">
      <c r="A17" s="8">
        <f>'Grunnlagsdata enkeltbygg'!B249</f>
        <v>0</v>
      </c>
      <c r="B17" s="8">
        <f>'Grunnlagsdata enkeltbygg'!B253</f>
        <v>0</v>
      </c>
      <c r="C17" s="8">
        <f>'Grunnlagsdata enkeltbygg'!G250</f>
        <v>0</v>
      </c>
      <c r="D17" s="63">
        <f>'Grunnlagsdata enkeltbygg'!G254</f>
        <v>0</v>
      </c>
      <c r="E17" s="63">
        <f>'Grunnlagsdata enkeltbygg'!K263</f>
        <v>0</v>
      </c>
      <c r="F17" s="63">
        <f>'Grunnlagsdata enkeltbygg'!K262</f>
        <v>0</v>
      </c>
      <c r="G17" s="63">
        <f>'Grunnlagsdata enkeltbygg'!K260+'Grunnlagsdata enkeltbygg'!K261</f>
        <v>0</v>
      </c>
      <c r="H17" s="63">
        <f>'Grunnlagsdata enkeltbygg'!K264</f>
        <v>0</v>
      </c>
      <c r="I17" s="36">
        <f t="shared" si="0"/>
        <v>0</v>
      </c>
      <c r="J17" s="63">
        <f>'Grunnlagsdata enkeltbygg'!L265</f>
        <v>0</v>
      </c>
      <c r="K17" s="37">
        <f t="shared" si="1"/>
        <v>0</v>
      </c>
      <c r="L17" s="45"/>
    </row>
    <row r="18" spans="1:12" x14ac:dyDescent="0.35">
      <c r="A18" s="8">
        <f>'Grunnlagsdata enkeltbygg'!B271</f>
        <v>0</v>
      </c>
      <c r="B18" s="8">
        <f>'Grunnlagsdata enkeltbygg'!B275</f>
        <v>0</v>
      </c>
      <c r="C18" s="8">
        <f>'Grunnlagsdata enkeltbygg'!G272</f>
        <v>0</v>
      </c>
      <c r="D18" s="63">
        <f>'Grunnlagsdata enkeltbygg'!G276</f>
        <v>0</v>
      </c>
      <c r="E18" s="63">
        <f>'Grunnlagsdata enkeltbygg'!K285</f>
        <v>0</v>
      </c>
      <c r="F18" s="63">
        <f>'Grunnlagsdata enkeltbygg'!K284</f>
        <v>0</v>
      </c>
      <c r="G18" s="63">
        <f>'Grunnlagsdata enkeltbygg'!K282+'Grunnlagsdata enkeltbygg'!K283</f>
        <v>0</v>
      </c>
      <c r="H18" s="63">
        <f>'Grunnlagsdata enkeltbygg'!K286</f>
        <v>0</v>
      </c>
      <c r="I18" s="36">
        <f t="shared" si="0"/>
        <v>0</v>
      </c>
      <c r="J18" s="63">
        <f>'Grunnlagsdata enkeltbygg'!L287</f>
        <v>0</v>
      </c>
      <c r="K18" s="37">
        <f t="shared" si="1"/>
        <v>0</v>
      </c>
      <c r="L18" s="46"/>
    </row>
    <row r="19" spans="1:12" x14ac:dyDescent="0.35">
      <c r="A19" s="8">
        <f>'Grunnlagsdata enkeltbygg'!B293</f>
        <v>0</v>
      </c>
      <c r="B19" s="8">
        <f>'Grunnlagsdata enkeltbygg'!B297</f>
        <v>0</v>
      </c>
      <c r="C19" s="8">
        <f>'Grunnlagsdata enkeltbygg'!G294</f>
        <v>0</v>
      </c>
      <c r="D19" s="63">
        <f>'Grunnlagsdata enkeltbygg'!G298</f>
        <v>0</v>
      </c>
      <c r="E19" s="63">
        <f>'Grunnlagsdata enkeltbygg'!K307</f>
        <v>0</v>
      </c>
      <c r="F19" s="63">
        <f>'Grunnlagsdata enkeltbygg'!K306</f>
        <v>0</v>
      </c>
      <c r="G19" s="63">
        <f>'Grunnlagsdata enkeltbygg'!K304+'Grunnlagsdata enkeltbygg'!K305</f>
        <v>0</v>
      </c>
      <c r="H19" s="63">
        <f>'Grunnlagsdata enkeltbygg'!K308</f>
        <v>0</v>
      </c>
      <c r="I19" s="36">
        <f t="shared" si="0"/>
        <v>0</v>
      </c>
      <c r="J19" s="63">
        <f>'Grunnlagsdata enkeltbygg'!L309</f>
        <v>0</v>
      </c>
      <c r="K19" s="42">
        <f>IF(D19&gt;0,I19/D19,0)</f>
        <v>0</v>
      </c>
      <c r="L19" s="44"/>
    </row>
    <row r="20" spans="1:12" x14ac:dyDescent="0.35">
      <c r="A20" s="8">
        <f>'Grunnlagsdata enkeltbygg'!B315</f>
        <v>0</v>
      </c>
      <c r="B20" s="8">
        <f>'Grunnlagsdata enkeltbygg'!B319</f>
        <v>0</v>
      </c>
      <c r="C20" s="8">
        <f>'Grunnlagsdata enkeltbygg'!G316</f>
        <v>0</v>
      </c>
      <c r="D20" s="63">
        <f>'Grunnlagsdata enkeltbygg'!G320</f>
        <v>0</v>
      </c>
      <c r="E20" s="63">
        <f>'Grunnlagsdata enkeltbygg'!K329</f>
        <v>0</v>
      </c>
      <c r="F20" s="63">
        <f>'Grunnlagsdata enkeltbygg'!K328</f>
        <v>0</v>
      </c>
      <c r="G20" s="63">
        <f>'Grunnlagsdata enkeltbygg'!K326+'Grunnlagsdata enkeltbygg'!K327</f>
        <v>0</v>
      </c>
      <c r="H20" s="63">
        <f>'Grunnlagsdata enkeltbygg'!K330</f>
        <v>0</v>
      </c>
      <c r="I20" s="36">
        <f t="shared" si="0"/>
        <v>0</v>
      </c>
      <c r="J20" s="63">
        <f>'Grunnlagsdata enkeltbygg'!L331</f>
        <v>0</v>
      </c>
      <c r="K20" s="43">
        <f t="shared" si="1"/>
        <v>0</v>
      </c>
      <c r="L20" s="46"/>
    </row>
    <row r="21" spans="1:12" x14ac:dyDescent="0.35">
      <c r="A21" s="8">
        <f>'Grunnlagsdata enkeltbygg'!B337</f>
        <v>0</v>
      </c>
      <c r="B21" s="8">
        <f>'Grunnlagsdata enkeltbygg'!B341</f>
        <v>0</v>
      </c>
      <c r="C21" s="8">
        <f>'Grunnlagsdata enkeltbygg'!G338</f>
        <v>0</v>
      </c>
      <c r="D21" s="63">
        <f>'Grunnlagsdata enkeltbygg'!G342</f>
        <v>0</v>
      </c>
      <c r="E21" s="63">
        <f>'Grunnlagsdata enkeltbygg'!K351</f>
        <v>0</v>
      </c>
      <c r="F21" s="63">
        <f>'Grunnlagsdata enkeltbygg'!K350</f>
        <v>0</v>
      </c>
      <c r="G21" s="63">
        <f>'Grunnlagsdata enkeltbygg'!K348+'Grunnlagsdata enkeltbygg'!K349</f>
        <v>0</v>
      </c>
      <c r="H21" s="63">
        <f>'Grunnlagsdata enkeltbygg'!K352</f>
        <v>0</v>
      </c>
      <c r="I21" s="36">
        <f t="shared" si="0"/>
        <v>0</v>
      </c>
      <c r="J21" s="63">
        <f>'Grunnlagsdata enkeltbygg'!L353</f>
        <v>0</v>
      </c>
      <c r="K21" s="43">
        <f t="shared" si="1"/>
        <v>0</v>
      </c>
      <c r="L21" s="46"/>
    </row>
    <row r="22" spans="1:12" x14ac:dyDescent="0.35">
      <c r="A22" s="8">
        <f>'Grunnlagsdata enkeltbygg'!B359</f>
        <v>0</v>
      </c>
      <c r="B22" s="8">
        <f>'Grunnlagsdata enkeltbygg'!B363</f>
        <v>0</v>
      </c>
      <c r="C22" s="8">
        <f>'Grunnlagsdata enkeltbygg'!G360</f>
        <v>0</v>
      </c>
      <c r="D22" s="63">
        <f>'Grunnlagsdata enkeltbygg'!G364</f>
        <v>0</v>
      </c>
      <c r="E22" s="63">
        <f>'Grunnlagsdata enkeltbygg'!K373</f>
        <v>0</v>
      </c>
      <c r="F22" s="63">
        <f>'Grunnlagsdata enkeltbygg'!K372</f>
        <v>0</v>
      </c>
      <c r="G22" s="63">
        <f>'Grunnlagsdata enkeltbygg'!K370+'Grunnlagsdata enkeltbygg'!K371</f>
        <v>0</v>
      </c>
      <c r="H22" s="63">
        <f>'Grunnlagsdata enkeltbygg'!K374</f>
        <v>0</v>
      </c>
      <c r="I22" s="36">
        <f t="shared" si="0"/>
        <v>0</v>
      </c>
      <c r="J22" s="63">
        <f>'Grunnlagsdata enkeltbygg'!L375</f>
        <v>0</v>
      </c>
      <c r="K22" s="43">
        <f t="shared" si="1"/>
        <v>0</v>
      </c>
      <c r="L22" s="46"/>
    </row>
    <row r="23" spans="1:12" x14ac:dyDescent="0.35">
      <c r="A23" s="8">
        <f>'Grunnlagsdata enkeltbygg'!B381</f>
        <v>0</v>
      </c>
      <c r="B23" s="8">
        <f>'Grunnlagsdata enkeltbygg'!B385</f>
        <v>0</v>
      </c>
      <c r="C23" s="8">
        <f>'Grunnlagsdata enkeltbygg'!G382</f>
        <v>0</v>
      </c>
      <c r="D23" s="63">
        <f>'Grunnlagsdata enkeltbygg'!G386</f>
        <v>0</v>
      </c>
      <c r="E23" s="63">
        <f>'Grunnlagsdata enkeltbygg'!K395</f>
        <v>0</v>
      </c>
      <c r="F23" s="63">
        <f>'Grunnlagsdata enkeltbygg'!K394</f>
        <v>0</v>
      </c>
      <c r="G23" s="63">
        <f>'Grunnlagsdata enkeltbygg'!K392+'Grunnlagsdata enkeltbygg'!K393</f>
        <v>0</v>
      </c>
      <c r="H23" s="63">
        <f>'Grunnlagsdata enkeltbygg'!K396</f>
        <v>0</v>
      </c>
      <c r="I23" s="36">
        <f t="shared" si="0"/>
        <v>0</v>
      </c>
      <c r="J23" s="63">
        <f>'Grunnlagsdata enkeltbygg'!L397</f>
        <v>0</v>
      </c>
      <c r="K23" s="43">
        <f t="shared" si="1"/>
        <v>0</v>
      </c>
      <c r="L23" s="46"/>
    </row>
    <row r="24" spans="1:12" x14ac:dyDescent="0.35">
      <c r="A24" s="8">
        <f>'Grunnlagsdata enkeltbygg'!B403</f>
        <v>0</v>
      </c>
      <c r="B24" s="8">
        <f>'Grunnlagsdata enkeltbygg'!B407</f>
        <v>0</v>
      </c>
      <c r="C24" s="8">
        <f>'Grunnlagsdata enkeltbygg'!G404</f>
        <v>0</v>
      </c>
      <c r="D24" s="63">
        <f>'Grunnlagsdata enkeltbygg'!G408</f>
        <v>0</v>
      </c>
      <c r="E24" s="63">
        <f>'Grunnlagsdata enkeltbygg'!K417</f>
        <v>0</v>
      </c>
      <c r="F24" s="63">
        <f>'Grunnlagsdata enkeltbygg'!K416</f>
        <v>0</v>
      </c>
      <c r="G24" s="63">
        <f>'Grunnlagsdata enkeltbygg'!K414+'Grunnlagsdata enkeltbygg'!K415</f>
        <v>0</v>
      </c>
      <c r="H24" s="63">
        <f>'Grunnlagsdata enkeltbygg'!K418</f>
        <v>0</v>
      </c>
      <c r="I24" s="36">
        <f t="shared" si="0"/>
        <v>0</v>
      </c>
      <c r="J24" s="63">
        <f>'Grunnlagsdata enkeltbygg'!L419</f>
        <v>0</v>
      </c>
      <c r="K24" s="37">
        <f t="shared" si="1"/>
        <v>0</v>
      </c>
      <c r="L24" s="46"/>
    </row>
    <row r="25" spans="1:12" x14ac:dyDescent="0.35">
      <c r="A25" s="8">
        <f>'Grunnlagsdata enkeltbygg'!B425</f>
        <v>0</v>
      </c>
      <c r="B25" s="8">
        <f>'Grunnlagsdata enkeltbygg'!B429</f>
        <v>0</v>
      </c>
      <c r="C25" s="8">
        <f>'Grunnlagsdata enkeltbygg'!G426</f>
        <v>0</v>
      </c>
      <c r="D25" s="63">
        <f>'Grunnlagsdata enkeltbygg'!G430</f>
        <v>0</v>
      </c>
      <c r="E25" s="63">
        <f>'Grunnlagsdata enkeltbygg'!K439</f>
        <v>0</v>
      </c>
      <c r="F25" s="63">
        <f>'Grunnlagsdata enkeltbygg'!K438</f>
        <v>0</v>
      </c>
      <c r="G25" s="63">
        <f>'Grunnlagsdata enkeltbygg'!K436+'Grunnlagsdata enkeltbygg'!K437</f>
        <v>0</v>
      </c>
      <c r="H25" s="63">
        <f>'Grunnlagsdata enkeltbygg'!K440</f>
        <v>0</v>
      </c>
      <c r="I25" s="36">
        <f t="shared" si="0"/>
        <v>0</v>
      </c>
      <c r="J25" s="63">
        <f>'Grunnlagsdata enkeltbygg'!L441</f>
        <v>0</v>
      </c>
      <c r="K25" s="37">
        <f t="shared" si="1"/>
        <v>0</v>
      </c>
      <c r="L25" s="46"/>
    </row>
    <row r="26" spans="1:12" x14ac:dyDescent="0.35">
      <c r="A26" s="8">
        <f>'Grunnlagsdata enkeltbygg'!B447</f>
        <v>0</v>
      </c>
      <c r="B26" s="8">
        <f>'Grunnlagsdata enkeltbygg'!B451</f>
        <v>0</v>
      </c>
      <c r="C26" s="8">
        <f>'Grunnlagsdata enkeltbygg'!G448</f>
        <v>0</v>
      </c>
      <c r="D26" s="63">
        <f>'Grunnlagsdata enkeltbygg'!G452</f>
        <v>0</v>
      </c>
      <c r="E26" s="63">
        <f>'Grunnlagsdata enkeltbygg'!K461</f>
        <v>0</v>
      </c>
      <c r="F26" s="63">
        <f>'Grunnlagsdata enkeltbygg'!K460</f>
        <v>0</v>
      </c>
      <c r="G26" s="63">
        <f>'Grunnlagsdata enkeltbygg'!K458+'Grunnlagsdata enkeltbygg'!K459</f>
        <v>0</v>
      </c>
      <c r="H26" s="63">
        <f>'Grunnlagsdata enkeltbygg'!K462</f>
        <v>0</v>
      </c>
      <c r="I26" s="36">
        <f t="shared" si="0"/>
        <v>0</v>
      </c>
      <c r="J26" s="63">
        <f>'Grunnlagsdata enkeltbygg'!L463</f>
        <v>0</v>
      </c>
      <c r="K26" s="37">
        <f>IF(D26&gt;0,I26/D26,0)</f>
        <v>0</v>
      </c>
      <c r="L26" s="46"/>
    </row>
    <row r="27" spans="1:12" x14ac:dyDescent="0.35">
      <c r="A27" s="8">
        <f>'Grunnlagsdata enkeltbygg'!B469</f>
        <v>0</v>
      </c>
      <c r="B27" s="8">
        <f>'Grunnlagsdata enkeltbygg'!B473</f>
        <v>0</v>
      </c>
      <c r="C27" s="8">
        <f>'Grunnlagsdata enkeltbygg'!G470</f>
        <v>0</v>
      </c>
      <c r="D27" s="63">
        <f>'Grunnlagsdata enkeltbygg'!G474</f>
        <v>0</v>
      </c>
      <c r="E27" s="63">
        <f>'Grunnlagsdata enkeltbygg'!K483</f>
        <v>0</v>
      </c>
      <c r="F27" s="63">
        <f>'Grunnlagsdata enkeltbygg'!K482</f>
        <v>0</v>
      </c>
      <c r="G27" s="63">
        <f>'Grunnlagsdata enkeltbygg'!K480+'Grunnlagsdata enkeltbygg'!K481</f>
        <v>0</v>
      </c>
      <c r="H27" s="63">
        <f>'Grunnlagsdata enkeltbygg'!K484</f>
        <v>0</v>
      </c>
      <c r="I27" s="36">
        <f t="shared" si="0"/>
        <v>0</v>
      </c>
      <c r="J27" s="63">
        <f>'Grunnlagsdata enkeltbygg'!L485</f>
        <v>0</v>
      </c>
      <c r="K27" s="37">
        <f>IF(D27&gt;0,I27/D27,0)</f>
        <v>0</v>
      </c>
      <c r="L27" s="44"/>
    </row>
    <row r="28" spans="1:12" x14ac:dyDescent="0.35">
      <c r="A28" s="34"/>
      <c r="B28" s="39"/>
      <c r="C28" s="40"/>
      <c r="D28" s="41"/>
      <c r="E28" s="35"/>
      <c r="F28" s="41"/>
      <c r="G28" s="41"/>
      <c r="H28" s="35"/>
      <c r="I28" s="36"/>
      <c r="J28" s="37"/>
      <c r="K28" s="37"/>
      <c r="L28" s="46"/>
    </row>
    <row r="29" spans="1:12" x14ac:dyDescent="0.35">
      <c r="A29" s="34"/>
      <c r="B29" s="39"/>
      <c r="C29" s="40"/>
      <c r="D29" s="41"/>
      <c r="E29" s="35"/>
      <c r="F29" s="41"/>
      <c r="G29" s="41"/>
      <c r="H29" s="35"/>
      <c r="I29" s="36"/>
      <c r="J29" s="37"/>
      <c r="K29" s="37"/>
      <c r="L29" s="46"/>
    </row>
    <row r="30" spans="1:12" x14ac:dyDescent="0.35">
      <c r="A30" s="34"/>
      <c r="B30" s="39"/>
      <c r="C30" s="40"/>
      <c r="D30" s="41"/>
      <c r="E30" s="35"/>
      <c r="F30" s="41"/>
      <c r="G30" s="41"/>
      <c r="H30" s="35"/>
      <c r="I30" s="36"/>
      <c r="J30" s="37"/>
      <c r="K30" s="37"/>
      <c r="L30" s="46"/>
    </row>
    <row r="31" spans="1:12" x14ac:dyDescent="0.35">
      <c r="A31" s="34"/>
      <c r="B31" s="39"/>
      <c r="C31" s="40"/>
      <c r="D31" s="41"/>
      <c r="E31" s="35"/>
      <c r="F31" s="41"/>
      <c r="G31" s="41"/>
      <c r="H31" s="35"/>
      <c r="I31" s="36"/>
      <c r="J31" s="37"/>
      <c r="K31" s="37"/>
      <c r="L31" s="46"/>
    </row>
    <row r="32" spans="1:12" x14ac:dyDescent="0.35">
      <c r="A32" s="34"/>
      <c r="B32" s="39"/>
      <c r="C32" s="40"/>
      <c r="D32" s="41"/>
      <c r="E32" s="35"/>
      <c r="F32" s="41"/>
      <c r="G32" s="41"/>
      <c r="H32" s="35"/>
      <c r="I32" s="36"/>
      <c r="J32" s="37"/>
      <c r="K32" s="37"/>
      <c r="L32" s="46"/>
    </row>
    <row r="33" spans="1:12" x14ac:dyDescent="0.35">
      <c r="A33" s="34"/>
      <c r="B33" s="39"/>
      <c r="C33" s="40"/>
      <c r="D33" s="41"/>
      <c r="E33" s="35"/>
      <c r="F33" s="41"/>
      <c r="G33" s="41"/>
      <c r="H33" s="35"/>
      <c r="I33" s="36"/>
      <c r="J33" s="37"/>
      <c r="K33" s="37"/>
      <c r="L33" s="46"/>
    </row>
    <row r="34" spans="1:12" x14ac:dyDescent="0.35">
      <c r="A34" s="34"/>
      <c r="B34" s="39"/>
      <c r="C34" s="40"/>
      <c r="D34" s="41"/>
      <c r="E34" s="35"/>
      <c r="F34" s="41"/>
      <c r="G34" s="41"/>
      <c r="H34" s="35"/>
      <c r="I34" s="36"/>
      <c r="J34" s="37"/>
      <c r="K34" s="37"/>
      <c r="L34" s="46"/>
    </row>
    <row r="35" spans="1:12" x14ac:dyDescent="0.35">
      <c r="A35" s="34"/>
      <c r="B35" s="39"/>
      <c r="C35" s="40"/>
      <c r="D35" s="41"/>
      <c r="E35" s="35"/>
      <c r="F35" s="41"/>
      <c r="G35" s="41"/>
      <c r="H35" s="35"/>
      <c r="I35" s="36"/>
      <c r="J35" s="37"/>
      <c r="K35" s="37"/>
      <c r="L35" s="46"/>
    </row>
    <row r="36" spans="1:12" x14ac:dyDescent="0.35">
      <c r="A36" s="34"/>
      <c r="B36" s="39"/>
      <c r="C36" s="40"/>
      <c r="D36" s="47"/>
      <c r="E36" s="35"/>
      <c r="F36" s="41"/>
      <c r="G36" s="41"/>
      <c r="H36" s="35"/>
      <c r="I36" s="36"/>
      <c r="J36" s="37"/>
      <c r="K36" s="37"/>
      <c r="L36" s="46"/>
    </row>
    <row r="37" spans="1:12" x14ac:dyDescent="0.35">
      <c r="A37" s="34"/>
      <c r="B37" s="39"/>
      <c r="C37" s="40"/>
      <c r="D37" s="41"/>
      <c r="E37" s="35"/>
      <c r="F37" s="41"/>
      <c r="G37" s="41"/>
      <c r="H37" s="35"/>
      <c r="I37" s="36"/>
      <c r="J37" s="37"/>
      <c r="K37" s="37"/>
      <c r="L37" s="46"/>
    </row>
    <row r="38" spans="1:12" x14ac:dyDescent="0.35">
      <c r="A38" s="34"/>
      <c r="B38" s="39"/>
      <c r="C38" s="40"/>
      <c r="D38" s="41"/>
      <c r="E38" s="35"/>
      <c r="F38" s="41"/>
      <c r="G38" s="41"/>
      <c r="H38" s="35"/>
      <c r="I38" s="36"/>
      <c r="J38" s="37"/>
      <c r="K38" s="37"/>
      <c r="L38" s="46"/>
    </row>
    <row r="39" spans="1:12" x14ac:dyDescent="0.35">
      <c r="A39" s="34"/>
      <c r="B39" s="39"/>
      <c r="C39" s="40"/>
      <c r="D39" s="41"/>
      <c r="E39" s="35"/>
      <c r="F39" s="41"/>
      <c r="G39" s="41"/>
      <c r="H39" s="35"/>
      <c r="I39" s="36"/>
      <c r="J39" s="37"/>
      <c r="K39" s="37"/>
      <c r="L39" s="44"/>
    </row>
    <row r="40" spans="1:12" x14ac:dyDescent="0.35">
      <c r="A40" s="34"/>
      <c r="B40" s="39"/>
      <c r="C40" s="40"/>
      <c r="D40" s="47"/>
      <c r="E40" s="35"/>
      <c r="F40" s="41"/>
      <c r="G40" s="41"/>
      <c r="H40" s="35"/>
      <c r="I40" s="36"/>
      <c r="J40" s="37"/>
      <c r="K40" s="37"/>
      <c r="L40" s="44"/>
    </row>
    <row r="41" spans="1:12" x14ac:dyDescent="0.35">
      <c r="A41" s="34"/>
      <c r="B41" s="39"/>
      <c r="C41" s="40"/>
      <c r="D41" s="41"/>
      <c r="E41" s="35"/>
      <c r="F41" s="41"/>
      <c r="G41" s="41"/>
      <c r="H41" s="35"/>
      <c r="I41" s="36"/>
      <c r="J41" s="37"/>
      <c r="K41" s="37"/>
      <c r="L41" s="46"/>
    </row>
    <row r="42" spans="1:12" x14ac:dyDescent="0.35">
      <c r="A42" s="34"/>
      <c r="B42" s="39"/>
      <c r="C42" s="40"/>
      <c r="D42" s="41"/>
      <c r="E42" s="35"/>
      <c r="F42" s="41"/>
      <c r="G42" s="41"/>
      <c r="H42" s="35"/>
      <c r="I42" s="36"/>
      <c r="J42" s="37"/>
      <c r="K42" s="37"/>
      <c r="L42" s="46"/>
    </row>
    <row r="43" spans="1:12" x14ac:dyDescent="0.35">
      <c r="A43" s="34"/>
      <c r="B43" s="39"/>
      <c r="C43" s="40"/>
      <c r="D43" s="41"/>
      <c r="E43" s="35"/>
      <c r="F43" s="41"/>
      <c r="G43" s="41"/>
      <c r="H43" s="35"/>
      <c r="I43" s="36"/>
      <c r="J43" s="37"/>
      <c r="K43" s="37"/>
      <c r="L43" s="46"/>
    </row>
    <row r="44" spans="1:12" s="12" customFormat="1" x14ac:dyDescent="0.35">
      <c r="A44" s="12" t="s">
        <v>63</v>
      </c>
      <c r="D44" s="48">
        <f>SUM(D6:D43)</f>
        <v>200</v>
      </c>
      <c r="E44" s="48">
        <f t="shared" ref="E44:I44" si="3">SUM(E6:E43)</f>
        <v>252</v>
      </c>
      <c r="F44" s="48">
        <f t="shared" si="3"/>
        <v>252</v>
      </c>
      <c r="G44" s="48">
        <f t="shared" si="3"/>
        <v>486.66666666666663</v>
      </c>
      <c r="H44" s="48">
        <f t="shared" si="3"/>
        <v>1442.6666666666665</v>
      </c>
      <c r="I44" s="48">
        <f t="shared" si="3"/>
        <v>2433.333333333333</v>
      </c>
      <c r="J44" s="48"/>
      <c r="K44" s="37">
        <f>IF(D44&gt;0,I44/D44,0)</f>
        <v>12.166666666666664</v>
      </c>
    </row>
    <row r="45" spans="1:12" x14ac:dyDescent="0.35">
      <c r="A45" s="49"/>
    </row>
  </sheetData>
  <mergeCells count="1">
    <mergeCell ref="E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3"/>
  <sheetViews>
    <sheetView zoomScale="80" zoomScaleNormal="80" workbookViewId="0">
      <selection activeCell="I11" sqref="I11"/>
    </sheetView>
  </sheetViews>
  <sheetFormatPr baseColWidth="10" defaultColWidth="11.453125" defaultRowHeight="12.5" x14ac:dyDescent="0.25"/>
  <cols>
    <col min="1" max="2" width="25.6328125" style="49" customWidth="1"/>
    <col min="3" max="3" width="43.08984375" style="49" customWidth="1"/>
    <col min="4" max="4" width="25.6328125" style="49" customWidth="1"/>
    <col min="5" max="5" width="15.90625" style="49" customWidth="1"/>
    <col min="6" max="6" width="12.6328125" style="49" customWidth="1"/>
    <col min="7" max="7" width="88.90625" style="49" bestFit="1" customWidth="1"/>
    <col min="8" max="16384" width="11.453125" style="49"/>
  </cols>
  <sheetData>
    <row r="1" spans="1:13" ht="15.5" x14ac:dyDescent="0.35">
      <c r="A1" s="52" t="s">
        <v>71</v>
      </c>
    </row>
    <row r="2" spans="1:13" ht="14.5" x14ac:dyDescent="0.35">
      <c r="A2" s="148" t="s">
        <v>72</v>
      </c>
      <c r="B2" s="149" t="str">
        <f>'Grunnlagsdata enkeltbygg'!B6</f>
        <v>Eksempelbygg</v>
      </c>
      <c r="C2" s="46"/>
      <c r="D2" s="46"/>
      <c r="E2" s="46"/>
      <c r="F2" s="46"/>
      <c r="G2" s="46" t="s">
        <v>73</v>
      </c>
    </row>
    <row r="3" spans="1:13" x14ac:dyDescent="0.25">
      <c r="A3" s="46"/>
      <c r="B3" s="46"/>
      <c r="C3" s="46"/>
      <c r="D3" s="46"/>
      <c r="E3" s="46"/>
      <c r="F3" s="46"/>
      <c r="G3" s="46" t="s">
        <v>74</v>
      </c>
    </row>
    <row r="4" spans="1:13" ht="14.5" x14ac:dyDescent="0.35">
      <c r="A4" s="46"/>
      <c r="B4" s="150"/>
      <c r="C4" s="150"/>
      <c r="D4" s="150"/>
      <c r="E4" s="150"/>
      <c r="F4" s="150"/>
      <c r="G4" s="151" t="s">
        <v>93</v>
      </c>
      <c r="H4" s="145"/>
      <c r="I4" s="145"/>
      <c r="J4" s="145"/>
      <c r="K4" s="145"/>
      <c r="L4" s="145"/>
      <c r="M4" s="145"/>
    </row>
    <row r="5" spans="1:13" ht="13.5" thickBot="1" x14ac:dyDescent="0.35">
      <c r="A5" s="147"/>
      <c r="B5" s="147" t="s">
        <v>75</v>
      </c>
      <c r="C5" s="147" t="s">
        <v>76</v>
      </c>
      <c r="D5" s="147" t="s">
        <v>77</v>
      </c>
      <c r="E5" s="192" t="s">
        <v>78</v>
      </c>
      <c r="F5" s="193"/>
      <c r="G5" s="147" t="s">
        <v>79</v>
      </c>
    </row>
    <row r="6" spans="1:13" ht="13.5" thickBot="1" x14ac:dyDescent="0.35">
      <c r="A6" s="55"/>
      <c r="B6" s="55" t="s">
        <v>80</v>
      </c>
      <c r="C6" s="55" t="s">
        <v>81</v>
      </c>
      <c r="D6" s="55" t="s">
        <v>82</v>
      </c>
      <c r="E6" s="55" t="s">
        <v>83</v>
      </c>
      <c r="F6" s="55" t="s">
        <v>84</v>
      </c>
      <c r="G6" s="55"/>
    </row>
    <row r="7" spans="1:13" ht="15" thickBot="1" x14ac:dyDescent="0.4">
      <c r="A7" s="56" t="s">
        <v>85</v>
      </c>
      <c r="B7" s="56"/>
      <c r="C7" s="56"/>
      <c r="D7" s="56"/>
      <c r="E7" s="56"/>
      <c r="F7" s="57"/>
      <c r="G7" s="146"/>
    </row>
    <row r="8" spans="1:13" ht="15" thickBot="1" x14ac:dyDescent="0.4">
      <c r="A8" s="56" t="s">
        <v>86</v>
      </c>
      <c r="B8" s="56"/>
      <c r="C8" s="56"/>
      <c r="D8" s="56"/>
      <c r="E8" s="56"/>
      <c r="F8" s="58"/>
      <c r="G8" s="58"/>
    </row>
    <row r="9" spans="1:13" ht="15" thickBot="1" x14ac:dyDescent="0.4">
      <c r="A9" s="56" t="s">
        <v>87</v>
      </c>
      <c r="B9" s="56"/>
      <c r="C9" s="56"/>
      <c r="D9" s="56"/>
      <c r="E9" s="56"/>
      <c r="F9" s="58"/>
      <c r="G9" s="58"/>
    </row>
    <row r="10" spans="1:13" ht="15" thickBot="1" x14ac:dyDescent="0.4">
      <c r="A10" s="56" t="s">
        <v>88</v>
      </c>
      <c r="B10" s="56"/>
      <c r="C10" s="56"/>
      <c r="D10" s="56"/>
      <c r="E10" s="56"/>
      <c r="F10" s="58"/>
      <c r="G10" s="58"/>
    </row>
    <row r="11" spans="1:13" ht="15" thickBot="1" x14ac:dyDescent="0.4">
      <c r="A11" s="56" t="s">
        <v>89</v>
      </c>
      <c r="B11" s="56"/>
      <c r="C11" s="56"/>
      <c r="D11" s="56"/>
      <c r="E11" s="56"/>
      <c r="F11" s="58"/>
      <c r="G11" s="58"/>
    </row>
    <row r="12" spans="1:13" ht="15" thickBot="1" x14ac:dyDescent="0.4">
      <c r="A12" s="59" t="s">
        <v>90</v>
      </c>
      <c r="B12" s="56"/>
      <c r="C12" s="56"/>
      <c r="D12" s="56"/>
      <c r="E12" s="56"/>
      <c r="F12" s="58"/>
      <c r="G12" s="58"/>
    </row>
    <row r="13" spans="1:13" ht="14.5" x14ac:dyDescent="0.35">
      <c r="A13" s="60"/>
      <c r="B13" s="61"/>
      <c r="C13" s="61"/>
      <c r="D13" s="61"/>
      <c r="E13" s="61"/>
      <c r="F13" s="62"/>
      <c r="G13" s="62"/>
    </row>
    <row r="14" spans="1:13" ht="14.5" x14ac:dyDescent="0.35">
      <c r="A14" s="53" t="s">
        <v>72</v>
      </c>
      <c r="B14" s="8">
        <f>'Grunnlagsdata enkeltbygg'!B29</f>
        <v>0</v>
      </c>
    </row>
    <row r="15" spans="1:13" ht="13" thickBot="1" x14ac:dyDescent="0.3"/>
    <row r="16" spans="1:13" ht="13.5" thickBot="1" x14ac:dyDescent="0.35">
      <c r="A16" s="54"/>
      <c r="B16" s="54" t="s">
        <v>75</v>
      </c>
      <c r="C16" s="54" t="s">
        <v>76</v>
      </c>
      <c r="D16" s="54" t="s">
        <v>77</v>
      </c>
      <c r="E16" s="194" t="s">
        <v>78</v>
      </c>
      <c r="F16" s="195"/>
      <c r="G16" s="54" t="s">
        <v>79</v>
      </c>
    </row>
    <row r="17" spans="1:7" ht="13.5" thickBot="1" x14ac:dyDescent="0.35">
      <c r="A17" s="54"/>
      <c r="B17" s="54" t="s">
        <v>80</v>
      </c>
      <c r="C17" s="55" t="s">
        <v>81</v>
      </c>
      <c r="D17" s="54" t="s">
        <v>82</v>
      </c>
      <c r="E17" s="54" t="s">
        <v>83</v>
      </c>
      <c r="F17" s="54" t="s">
        <v>84</v>
      </c>
      <c r="G17" s="54"/>
    </row>
    <row r="18" spans="1:7" ht="15" thickBot="1" x14ac:dyDescent="0.4">
      <c r="A18" s="56" t="s">
        <v>85</v>
      </c>
      <c r="B18" s="56"/>
      <c r="C18" s="56"/>
      <c r="D18" s="56"/>
      <c r="E18" s="56"/>
      <c r="F18" s="57"/>
      <c r="G18" s="146"/>
    </row>
    <row r="19" spans="1:7" ht="15" thickBot="1" x14ac:dyDescent="0.4">
      <c r="A19" s="56" t="s">
        <v>86</v>
      </c>
      <c r="B19" s="56"/>
      <c r="C19" s="56"/>
      <c r="D19" s="56"/>
      <c r="E19" s="56"/>
      <c r="F19" s="58"/>
      <c r="G19" s="58"/>
    </row>
    <row r="20" spans="1:7" ht="15" thickBot="1" x14ac:dyDescent="0.4">
      <c r="A20" s="56" t="s">
        <v>87</v>
      </c>
      <c r="B20" s="56"/>
      <c r="C20" s="56"/>
      <c r="D20" s="56"/>
      <c r="E20" s="56"/>
      <c r="F20" s="58"/>
      <c r="G20" s="58"/>
    </row>
    <row r="21" spans="1:7" ht="15" thickBot="1" x14ac:dyDescent="0.4">
      <c r="A21" s="56" t="s">
        <v>88</v>
      </c>
      <c r="B21" s="56"/>
      <c r="C21" s="56"/>
      <c r="D21" s="56"/>
      <c r="E21" s="56"/>
      <c r="F21" s="58"/>
      <c r="G21" s="58"/>
    </row>
    <row r="22" spans="1:7" ht="15" thickBot="1" x14ac:dyDescent="0.4">
      <c r="A22" s="56" t="s">
        <v>89</v>
      </c>
      <c r="B22" s="56"/>
      <c r="C22" s="56"/>
      <c r="D22" s="56"/>
      <c r="E22" s="56"/>
      <c r="F22" s="58"/>
      <c r="G22" s="58"/>
    </row>
    <row r="23" spans="1:7" ht="15" thickBot="1" x14ac:dyDescent="0.4">
      <c r="A23" s="59" t="s">
        <v>90</v>
      </c>
      <c r="B23" s="56"/>
      <c r="C23" s="56"/>
      <c r="D23" s="56"/>
      <c r="E23" s="56"/>
      <c r="F23" s="58"/>
      <c r="G23" s="58"/>
    </row>
    <row r="25" spans="1:7" ht="14.5" x14ac:dyDescent="0.35">
      <c r="A25" s="53" t="s">
        <v>72</v>
      </c>
      <c r="B25" s="8">
        <f>'Grunnlagsdata enkeltbygg'!B50</f>
        <v>0</v>
      </c>
    </row>
    <row r="26" spans="1:7" ht="13" thickBot="1" x14ac:dyDescent="0.3"/>
    <row r="27" spans="1:7" ht="13.5" thickBot="1" x14ac:dyDescent="0.35">
      <c r="A27" s="54"/>
      <c r="B27" s="54" t="s">
        <v>75</v>
      </c>
      <c r="C27" s="54" t="s">
        <v>76</v>
      </c>
      <c r="D27" s="54" t="s">
        <v>77</v>
      </c>
      <c r="E27" s="194" t="s">
        <v>78</v>
      </c>
      <c r="F27" s="195"/>
      <c r="G27" s="54" t="s">
        <v>79</v>
      </c>
    </row>
    <row r="28" spans="1:7" ht="13.5" thickBot="1" x14ac:dyDescent="0.35">
      <c r="A28" s="54"/>
      <c r="B28" s="54" t="s">
        <v>80</v>
      </c>
      <c r="C28" s="55" t="s">
        <v>81</v>
      </c>
      <c r="D28" s="54" t="s">
        <v>82</v>
      </c>
      <c r="E28" s="54" t="s">
        <v>83</v>
      </c>
      <c r="F28" s="54" t="s">
        <v>84</v>
      </c>
      <c r="G28" s="54"/>
    </row>
    <row r="29" spans="1:7" ht="15" thickBot="1" x14ac:dyDescent="0.4">
      <c r="A29" s="56" t="s">
        <v>85</v>
      </c>
      <c r="B29" s="56"/>
      <c r="C29" s="56"/>
      <c r="D29" s="56"/>
      <c r="E29" s="56"/>
      <c r="F29" s="57"/>
      <c r="G29" s="146"/>
    </row>
    <row r="30" spans="1:7" ht="15" thickBot="1" x14ac:dyDescent="0.4">
      <c r="A30" s="56" t="s">
        <v>86</v>
      </c>
      <c r="B30" s="56"/>
      <c r="C30" s="56"/>
      <c r="D30" s="56"/>
      <c r="E30" s="56"/>
      <c r="F30" s="58"/>
      <c r="G30" s="58"/>
    </row>
    <row r="31" spans="1:7" ht="15" thickBot="1" x14ac:dyDescent="0.4">
      <c r="A31" s="56" t="s">
        <v>87</v>
      </c>
      <c r="B31" s="56"/>
      <c r="C31" s="56"/>
      <c r="D31" s="56"/>
      <c r="E31" s="56"/>
      <c r="F31" s="58"/>
      <c r="G31" s="58"/>
    </row>
    <row r="32" spans="1:7" ht="15" thickBot="1" x14ac:dyDescent="0.4">
      <c r="A32" s="56" t="s">
        <v>88</v>
      </c>
      <c r="B32" s="56"/>
      <c r="C32" s="56"/>
      <c r="D32" s="56"/>
      <c r="E32" s="56"/>
      <c r="F32" s="58"/>
      <c r="G32" s="58"/>
    </row>
    <row r="33" spans="1:7" ht="15" thickBot="1" x14ac:dyDescent="0.4">
      <c r="A33" s="56" t="s">
        <v>89</v>
      </c>
      <c r="B33" s="56"/>
      <c r="C33" s="56"/>
      <c r="D33" s="56"/>
      <c r="E33" s="56"/>
      <c r="F33" s="58"/>
      <c r="G33" s="58"/>
    </row>
    <row r="34" spans="1:7" ht="15" thickBot="1" x14ac:dyDescent="0.4">
      <c r="A34" s="59" t="s">
        <v>90</v>
      </c>
      <c r="B34" s="56"/>
      <c r="C34" s="56"/>
      <c r="D34" s="56"/>
      <c r="E34" s="56"/>
      <c r="F34" s="58"/>
      <c r="G34" s="58"/>
    </row>
    <row r="36" spans="1:7" ht="14.5" x14ac:dyDescent="0.35">
      <c r="A36" s="53" t="s">
        <v>72</v>
      </c>
      <c r="B36" s="8">
        <f>'Grunnlagsdata enkeltbygg'!B73</f>
        <v>0</v>
      </c>
    </row>
    <row r="37" spans="1:7" ht="13" thickBot="1" x14ac:dyDescent="0.3"/>
    <row r="38" spans="1:7" ht="13.5" thickBot="1" x14ac:dyDescent="0.35">
      <c r="A38" s="54"/>
      <c r="B38" s="54" t="s">
        <v>75</v>
      </c>
      <c r="C38" s="54" t="s">
        <v>76</v>
      </c>
      <c r="D38" s="54" t="s">
        <v>77</v>
      </c>
      <c r="E38" s="194" t="s">
        <v>78</v>
      </c>
      <c r="F38" s="195"/>
      <c r="G38" s="54" t="s">
        <v>79</v>
      </c>
    </row>
    <row r="39" spans="1:7" ht="13.5" thickBot="1" x14ac:dyDescent="0.35">
      <c r="A39" s="54"/>
      <c r="B39" s="54" t="s">
        <v>80</v>
      </c>
      <c r="C39" s="55" t="s">
        <v>81</v>
      </c>
      <c r="D39" s="54" t="s">
        <v>82</v>
      </c>
      <c r="E39" s="54" t="s">
        <v>83</v>
      </c>
      <c r="F39" s="54" t="s">
        <v>84</v>
      </c>
      <c r="G39" s="54"/>
    </row>
    <row r="40" spans="1:7" ht="15" thickBot="1" x14ac:dyDescent="0.4">
      <c r="A40" s="56" t="s">
        <v>85</v>
      </c>
      <c r="B40" s="56"/>
      <c r="C40" s="56"/>
      <c r="D40" s="56"/>
      <c r="E40" s="56"/>
      <c r="F40" s="57"/>
      <c r="G40" s="146"/>
    </row>
    <row r="41" spans="1:7" ht="15" thickBot="1" x14ac:dyDescent="0.4">
      <c r="A41" s="56" t="s">
        <v>86</v>
      </c>
      <c r="B41" s="56"/>
      <c r="C41" s="56"/>
      <c r="D41" s="56"/>
      <c r="E41" s="56"/>
      <c r="F41" s="58"/>
      <c r="G41" s="58"/>
    </row>
    <row r="42" spans="1:7" ht="15" thickBot="1" x14ac:dyDescent="0.4">
      <c r="A42" s="56" t="s">
        <v>87</v>
      </c>
      <c r="B42" s="56"/>
      <c r="C42" s="56"/>
      <c r="D42" s="56"/>
      <c r="E42" s="56"/>
      <c r="F42" s="58"/>
      <c r="G42" s="58"/>
    </row>
    <row r="43" spans="1:7" ht="15" thickBot="1" x14ac:dyDescent="0.4">
      <c r="A43" s="56" t="s">
        <v>88</v>
      </c>
      <c r="B43" s="56"/>
      <c r="C43" s="56"/>
      <c r="D43" s="56"/>
      <c r="E43" s="56"/>
      <c r="F43" s="58"/>
      <c r="G43" s="58"/>
    </row>
    <row r="44" spans="1:7" ht="15" thickBot="1" x14ac:dyDescent="0.4">
      <c r="A44" s="56" t="s">
        <v>89</v>
      </c>
      <c r="B44" s="56"/>
      <c r="C44" s="56"/>
      <c r="D44" s="56"/>
      <c r="E44" s="56"/>
      <c r="F44" s="58"/>
      <c r="G44" s="58"/>
    </row>
    <row r="45" spans="1:7" ht="15" thickBot="1" x14ac:dyDescent="0.4">
      <c r="A45" s="59" t="s">
        <v>90</v>
      </c>
      <c r="B45" s="56"/>
      <c r="C45" s="56"/>
      <c r="D45" s="56"/>
      <c r="E45" s="56"/>
      <c r="F45" s="58"/>
      <c r="G45" s="58"/>
    </row>
    <row r="46" spans="1:7" ht="15.75" customHeight="1" x14ac:dyDescent="0.25"/>
    <row r="47" spans="1:7" ht="14.5" x14ac:dyDescent="0.35">
      <c r="A47" s="53" t="s">
        <v>72</v>
      </c>
      <c r="B47" s="8">
        <f>'Grunnlagsdata enkeltbygg'!B95</f>
        <v>0</v>
      </c>
    </row>
    <row r="48" spans="1:7" ht="13" thickBot="1" x14ac:dyDescent="0.3"/>
    <row r="49" spans="1:7" ht="13.5" thickBot="1" x14ac:dyDescent="0.35">
      <c r="A49" s="54"/>
      <c r="B49" s="54" t="s">
        <v>75</v>
      </c>
      <c r="C49" s="54" t="s">
        <v>76</v>
      </c>
      <c r="D49" s="54" t="s">
        <v>77</v>
      </c>
      <c r="E49" s="194" t="s">
        <v>78</v>
      </c>
      <c r="F49" s="195"/>
      <c r="G49" s="54" t="s">
        <v>79</v>
      </c>
    </row>
    <row r="50" spans="1:7" ht="13.5" thickBot="1" x14ac:dyDescent="0.35">
      <c r="A50" s="54"/>
      <c r="B50" s="54" t="s">
        <v>80</v>
      </c>
      <c r="C50" s="55" t="s">
        <v>81</v>
      </c>
      <c r="D50" s="54" t="s">
        <v>82</v>
      </c>
      <c r="E50" s="54" t="s">
        <v>83</v>
      </c>
      <c r="F50" s="54" t="s">
        <v>84</v>
      </c>
      <c r="G50" s="54"/>
    </row>
    <row r="51" spans="1:7" ht="15" thickBot="1" x14ac:dyDescent="0.4">
      <c r="A51" s="56" t="s">
        <v>85</v>
      </c>
      <c r="B51" s="56"/>
      <c r="C51" s="56"/>
      <c r="D51" s="56"/>
      <c r="E51" s="56"/>
      <c r="F51" s="57"/>
      <c r="G51" s="146"/>
    </row>
    <row r="52" spans="1:7" ht="15" thickBot="1" x14ac:dyDescent="0.4">
      <c r="A52" s="56" t="s">
        <v>86</v>
      </c>
      <c r="B52" s="56"/>
      <c r="C52" s="56"/>
      <c r="D52" s="56"/>
      <c r="E52" s="56"/>
      <c r="F52" s="58"/>
      <c r="G52" s="58"/>
    </row>
    <row r="53" spans="1:7" ht="15" thickBot="1" x14ac:dyDescent="0.4">
      <c r="A53" s="56" t="s">
        <v>87</v>
      </c>
      <c r="B53" s="56"/>
      <c r="C53" s="56"/>
      <c r="D53" s="56"/>
      <c r="E53" s="56"/>
      <c r="F53" s="58"/>
      <c r="G53" s="58"/>
    </row>
    <row r="54" spans="1:7" ht="15" thickBot="1" x14ac:dyDescent="0.4">
      <c r="A54" s="56" t="s">
        <v>88</v>
      </c>
      <c r="B54" s="56"/>
      <c r="C54" s="56"/>
      <c r="D54" s="56"/>
      <c r="E54" s="56"/>
      <c r="F54" s="58"/>
      <c r="G54" s="58"/>
    </row>
    <row r="55" spans="1:7" ht="15" thickBot="1" x14ac:dyDescent="0.4">
      <c r="A55" s="56" t="s">
        <v>89</v>
      </c>
      <c r="B55" s="56"/>
      <c r="C55" s="56"/>
      <c r="D55" s="56"/>
      <c r="E55" s="56"/>
      <c r="F55" s="58"/>
      <c r="G55" s="58"/>
    </row>
    <row r="56" spans="1:7" ht="15" thickBot="1" x14ac:dyDescent="0.4">
      <c r="A56" s="59" t="s">
        <v>90</v>
      </c>
      <c r="B56" s="56"/>
      <c r="C56" s="56"/>
      <c r="D56" s="56"/>
      <c r="E56" s="56"/>
      <c r="F56" s="58"/>
      <c r="G56" s="58"/>
    </row>
    <row r="58" spans="1:7" ht="14.5" x14ac:dyDescent="0.35">
      <c r="A58" s="53" t="s">
        <v>72</v>
      </c>
      <c r="B58" s="8">
        <f>'Grunnlagsdata enkeltbygg'!B117</f>
        <v>0</v>
      </c>
    </row>
    <row r="59" spans="1:7" ht="13.5" thickBot="1" x14ac:dyDescent="0.35">
      <c r="A59" s="12"/>
      <c r="B59" s="12"/>
    </row>
    <row r="60" spans="1:7" ht="13.5" thickBot="1" x14ac:dyDescent="0.35">
      <c r="A60" s="54"/>
      <c r="B60" s="54" t="s">
        <v>75</v>
      </c>
      <c r="C60" s="54" t="s">
        <v>76</v>
      </c>
      <c r="D60" s="54" t="s">
        <v>77</v>
      </c>
      <c r="E60" s="194" t="s">
        <v>78</v>
      </c>
      <c r="F60" s="195"/>
      <c r="G60" s="54" t="s">
        <v>79</v>
      </c>
    </row>
    <row r="61" spans="1:7" ht="13.5" thickBot="1" x14ac:dyDescent="0.35">
      <c r="A61" s="54"/>
      <c r="B61" s="54" t="s">
        <v>80</v>
      </c>
      <c r="C61" s="55" t="s">
        <v>81</v>
      </c>
      <c r="D61" s="54" t="s">
        <v>82</v>
      </c>
      <c r="E61" s="54" t="s">
        <v>83</v>
      </c>
      <c r="F61" s="54" t="s">
        <v>84</v>
      </c>
      <c r="G61" s="54"/>
    </row>
    <row r="62" spans="1:7" ht="15" thickBot="1" x14ac:dyDescent="0.4">
      <c r="A62" s="56" t="s">
        <v>85</v>
      </c>
      <c r="B62" s="56"/>
      <c r="C62" s="56"/>
      <c r="D62" s="56"/>
      <c r="E62" s="56"/>
      <c r="F62" s="57"/>
      <c r="G62" s="146"/>
    </row>
    <row r="63" spans="1:7" ht="15" thickBot="1" x14ac:dyDescent="0.4">
      <c r="A63" s="56" t="s">
        <v>86</v>
      </c>
      <c r="B63" s="56"/>
      <c r="C63" s="56"/>
      <c r="D63" s="56"/>
      <c r="E63" s="56"/>
      <c r="F63" s="58"/>
      <c r="G63" s="58"/>
    </row>
    <row r="64" spans="1:7" ht="15" thickBot="1" x14ac:dyDescent="0.4">
      <c r="A64" s="56" t="s">
        <v>87</v>
      </c>
      <c r="B64" s="56"/>
      <c r="C64" s="56"/>
      <c r="D64" s="56"/>
      <c r="E64" s="56"/>
      <c r="F64" s="58"/>
      <c r="G64" s="58"/>
    </row>
    <row r="65" spans="1:7" ht="15" thickBot="1" x14ac:dyDescent="0.4">
      <c r="A65" s="56" t="s">
        <v>88</v>
      </c>
      <c r="B65" s="56"/>
      <c r="C65" s="56"/>
      <c r="D65" s="56"/>
      <c r="E65" s="56"/>
      <c r="F65" s="58"/>
      <c r="G65" s="58"/>
    </row>
    <row r="66" spans="1:7" ht="15" thickBot="1" x14ac:dyDescent="0.4">
      <c r="A66" s="56" t="s">
        <v>89</v>
      </c>
      <c r="B66" s="56"/>
      <c r="C66" s="56"/>
      <c r="D66" s="56"/>
      <c r="E66" s="56"/>
      <c r="F66" s="58"/>
      <c r="G66" s="58"/>
    </row>
    <row r="67" spans="1:7" ht="15" thickBot="1" x14ac:dyDescent="0.4">
      <c r="A67" s="59" t="s">
        <v>90</v>
      </c>
      <c r="B67" s="56"/>
      <c r="C67" s="56"/>
      <c r="D67" s="56"/>
      <c r="E67" s="56"/>
      <c r="F67" s="58"/>
      <c r="G67" s="58"/>
    </row>
    <row r="68" spans="1:7" ht="17.25" customHeight="1" x14ac:dyDescent="0.25"/>
    <row r="69" spans="1:7" ht="14.5" x14ac:dyDescent="0.35">
      <c r="A69" s="53" t="s">
        <v>72</v>
      </c>
      <c r="B69" s="8">
        <f>'Grunnlagsdata enkeltbygg'!B139</f>
        <v>0</v>
      </c>
    </row>
    <row r="70" spans="1:7" ht="13" thickBot="1" x14ac:dyDescent="0.3"/>
    <row r="71" spans="1:7" ht="13.5" thickBot="1" x14ac:dyDescent="0.35">
      <c r="A71" s="54"/>
      <c r="B71" s="54" t="s">
        <v>75</v>
      </c>
      <c r="C71" s="54" t="s">
        <v>76</v>
      </c>
      <c r="D71" s="54" t="s">
        <v>77</v>
      </c>
      <c r="E71" s="194" t="s">
        <v>78</v>
      </c>
      <c r="F71" s="195"/>
      <c r="G71" s="54" t="s">
        <v>79</v>
      </c>
    </row>
    <row r="72" spans="1:7" ht="13.5" thickBot="1" x14ac:dyDescent="0.35">
      <c r="A72" s="54"/>
      <c r="B72" s="54" t="s">
        <v>80</v>
      </c>
      <c r="C72" s="55" t="s">
        <v>81</v>
      </c>
      <c r="D72" s="54" t="s">
        <v>82</v>
      </c>
      <c r="E72" s="54" t="s">
        <v>83</v>
      </c>
      <c r="F72" s="54" t="s">
        <v>84</v>
      </c>
      <c r="G72" s="54"/>
    </row>
    <row r="73" spans="1:7" ht="15" thickBot="1" x14ac:dyDescent="0.4">
      <c r="A73" s="56" t="s">
        <v>85</v>
      </c>
      <c r="B73" s="56"/>
      <c r="C73" s="56"/>
      <c r="D73" s="56"/>
      <c r="E73" s="56"/>
      <c r="F73" s="57"/>
      <c r="G73" s="146"/>
    </row>
    <row r="74" spans="1:7" ht="15" thickBot="1" x14ac:dyDescent="0.4">
      <c r="A74" s="56" t="s">
        <v>86</v>
      </c>
      <c r="B74" s="56"/>
      <c r="C74" s="56"/>
      <c r="D74" s="56"/>
      <c r="E74" s="56"/>
      <c r="F74" s="58"/>
      <c r="G74" s="58"/>
    </row>
    <row r="75" spans="1:7" ht="15" thickBot="1" x14ac:dyDescent="0.4">
      <c r="A75" s="56" t="s">
        <v>87</v>
      </c>
      <c r="B75" s="56"/>
      <c r="C75" s="56"/>
      <c r="D75" s="56"/>
      <c r="E75" s="56"/>
      <c r="F75" s="58"/>
      <c r="G75" s="58"/>
    </row>
    <row r="76" spans="1:7" ht="15" thickBot="1" x14ac:dyDescent="0.4">
      <c r="A76" s="56" t="s">
        <v>88</v>
      </c>
      <c r="B76" s="56"/>
      <c r="C76" s="56"/>
      <c r="D76" s="56"/>
      <c r="E76" s="56"/>
      <c r="F76" s="58"/>
      <c r="G76" s="58"/>
    </row>
    <row r="77" spans="1:7" ht="15" thickBot="1" x14ac:dyDescent="0.4">
      <c r="A77" s="56" t="s">
        <v>89</v>
      </c>
      <c r="B77" s="56"/>
      <c r="C77" s="56"/>
      <c r="D77" s="56"/>
      <c r="E77" s="56"/>
      <c r="F77" s="58"/>
      <c r="G77" s="58"/>
    </row>
    <row r="78" spans="1:7" ht="15" thickBot="1" x14ac:dyDescent="0.4">
      <c r="A78" s="59" t="s">
        <v>90</v>
      </c>
      <c r="B78" s="56"/>
      <c r="C78" s="56"/>
      <c r="D78" s="56"/>
      <c r="E78" s="56"/>
      <c r="F78" s="58"/>
      <c r="G78" s="58"/>
    </row>
    <row r="80" spans="1:7" ht="14.5" x14ac:dyDescent="0.35">
      <c r="A80" s="53" t="s">
        <v>72</v>
      </c>
      <c r="B80" s="8">
        <f>'Grunnlagsdata enkeltbygg'!B161</f>
        <v>0</v>
      </c>
    </row>
    <row r="81" spans="1:7" ht="13" thickBot="1" x14ac:dyDescent="0.3"/>
    <row r="82" spans="1:7" ht="13.5" thickBot="1" x14ac:dyDescent="0.35">
      <c r="A82" s="54"/>
      <c r="B82" s="54" t="s">
        <v>75</v>
      </c>
      <c r="C82" s="54" t="s">
        <v>76</v>
      </c>
      <c r="D82" s="54" t="s">
        <v>77</v>
      </c>
      <c r="E82" s="194" t="s">
        <v>78</v>
      </c>
      <c r="F82" s="195"/>
      <c r="G82" s="54" t="s">
        <v>79</v>
      </c>
    </row>
    <row r="83" spans="1:7" ht="13.5" thickBot="1" x14ac:dyDescent="0.35">
      <c r="A83" s="54"/>
      <c r="B83" s="54" t="s">
        <v>80</v>
      </c>
      <c r="C83" s="55" t="s">
        <v>81</v>
      </c>
      <c r="D83" s="54" t="s">
        <v>82</v>
      </c>
      <c r="E83" s="54" t="s">
        <v>83</v>
      </c>
      <c r="F83" s="54" t="s">
        <v>84</v>
      </c>
      <c r="G83" s="54"/>
    </row>
    <row r="84" spans="1:7" ht="15" thickBot="1" x14ac:dyDescent="0.4">
      <c r="A84" s="56" t="s">
        <v>85</v>
      </c>
      <c r="B84" s="56"/>
      <c r="C84" s="56"/>
      <c r="D84" s="56"/>
      <c r="E84" s="56"/>
      <c r="F84" s="57"/>
      <c r="G84" s="146"/>
    </row>
    <row r="85" spans="1:7" ht="15" thickBot="1" x14ac:dyDescent="0.4">
      <c r="A85" s="56" t="s">
        <v>86</v>
      </c>
      <c r="B85" s="56"/>
      <c r="C85" s="56"/>
      <c r="D85" s="56"/>
      <c r="E85" s="56"/>
      <c r="F85" s="58"/>
      <c r="G85" s="58"/>
    </row>
    <row r="86" spans="1:7" ht="15" thickBot="1" x14ac:dyDescent="0.4">
      <c r="A86" s="56" t="s">
        <v>87</v>
      </c>
      <c r="B86" s="56"/>
      <c r="C86" s="56"/>
      <c r="D86" s="56"/>
      <c r="E86" s="56"/>
      <c r="F86" s="58"/>
      <c r="G86" s="58"/>
    </row>
    <row r="87" spans="1:7" ht="15" thickBot="1" x14ac:dyDescent="0.4">
      <c r="A87" s="56" t="s">
        <v>88</v>
      </c>
      <c r="B87" s="56"/>
      <c r="C87" s="56"/>
      <c r="D87" s="56"/>
      <c r="E87" s="56"/>
      <c r="F87" s="58"/>
      <c r="G87" s="58"/>
    </row>
    <row r="88" spans="1:7" ht="15" thickBot="1" x14ac:dyDescent="0.4">
      <c r="A88" s="56" t="s">
        <v>89</v>
      </c>
      <c r="B88" s="56"/>
      <c r="C88" s="56"/>
      <c r="D88" s="56"/>
      <c r="E88" s="56"/>
      <c r="F88" s="58"/>
      <c r="G88" s="58"/>
    </row>
    <row r="89" spans="1:7" ht="15" thickBot="1" x14ac:dyDescent="0.4">
      <c r="A89" s="59" t="s">
        <v>90</v>
      </c>
      <c r="B89" s="56"/>
      <c r="C89" s="56"/>
      <c r="D89" s="56"/>
      <c r="E89" s="56"/>
      <c r="F89" s="58"/>
      <c r="G89" s="58"/>
    </row>
    <row r="90" spans="1:7" ht="16.5" customHeight="1" x14ac:dyDescent="0.25"/>
    <row r="91" spans="1:7" ht="14.5" x14ac:dyDescent="0.35">
      <c r="A91" s="53" t="s">
        <v>72</v>
      </c>
      <c r="B91" s="8">
        <f>'Grunnlagsdata enkeltbygg'!B183</f>
        <v>0</v>
      </c>
    </row>
    <row r="92" spans="1:7" ht="13" thickBot="1" x14ac:dyDescent="0.3"/>
    <row r="93" spans="1:7" ht="13.5" thickBot="1" x14ac:dyDescent="0.35">
      <c r="A93" s="54"/>
      <c r="B93" s="54" t="s">
        <v>75</v>
      </c>
      <c r="C93" s="54" t="s">
        <v>76</v>
      </c>
      <c r="D93" s="54" t="s">
        <v>77</v>
      </c>
      <c r="E93" s="194" t="s">
        <v>78</v>
      </c>
      <c r="F93" s="195"/>
      <c r="G93" s="54" t="s">
        <v>79</v>
      </c>
    </row>
    <row r="94" spans="1:7" ht="13.5" thickBot="1" x14ac:dyDescent="0.35">
      <c r="A94" s="54"/>
      <c r="B94" s="54" t="s">
        <v>80</v>
      </c>
      <c r="C94" s="55" t="s">
        <v>81</v>
      </c>
      <c r="D94" s="54" t="s">
        <v>82</v>
      </c>
      <c r="E94" s="54" t="s">
        <v>83</v>
      </c>
      <c r="F94" s="54" t="s">
        <v>84</v>
      </c>
      <c r="G94" s="54"/>
    </row>
    <row r="95" spans="1:7" ht="15" thickBot="1" x14ac:dyDescent="0.4">
      <c r="A95" s="56" t="s">
        <v>85</v>
      </c>
      <c r="B95" s="56"/>
      <c r="C95" s="56"/>
      <c r="D95" s="56"/>
      <c r="E95" s="56"/>
      <c r="F95" s="57"/>
      <c r="G95" s="146"/>
    </row>
    <row r="96" spans="1:7" ht="15" thickBot="1" x14ac:dyDescent="0.4">
      <c r="A96" s="56" t="s">
        <v>86</v>
      </c>
      <c r="B96" s="56"/>
      <c r="C96" s="56"/>
      <c r="D96" s="56"/>
      <c r="E96" s="56"/>
      <c r="F96" s="58"/>
      <c r="G96" s="58"/>
    </row>
    <row r="97" spans="1:7" ht="15" thickBot="1" x14ac:dyDescent="0.4">
      <c r="A97" s="56" t="s">
        <v>87</v>
      </c>
      <c r="B97" s="56"/>
      <c r="C97" s="56"/>
      <c r="D97" s="56"/>
      <c r="E97" s="56"/>
      <c r="F97" s="58"/>
      <c r="G97" s="58"/>
    </row>
    <row r="98" spans="1:7" ht="15" thickBot="1" x14ac:dyDescent="0.4">
      <c r="A98" s="56" t="s">
        <v>88</v>
      </c>
      <c r="B98" s="56"/>
      <c r="C98" s="56"/>
      <c r="D98" s="56"/>
      <c r="E98" s="56"/>
      <c r="F98" s="58"/>
      <c r="G98" s="58"/>
    </row>
    <row r="99" spans="1:7" ht="15" thickBot="1" x14ac:dyDescent="0.4">
      <c r="A99" s="56" t="s">
        <v>89</v>
      </c>
      <c r="B99" s="56"/>
      <c r="C99" s="56"/>
      <c r="D99" s="56"/>
      <c r="E99" s="56"/>
      <c r="F99" s="58"/>
      <c r="G99" s="58"/>
    </row>
    <row r="100" spans="1:7" ht="15" thickBot="1" x14ac:dyDescent="0.4">
      <c r="A100" s="59" t="s">
        <v>90</v>
      </c>
      <c r="B100" s="56"/>
      <c r="C100" s="56"/>
      <c r="D100" s="56"/>
      <c r="E100" s="56"/>
      <c r="F100" s="58"/>
      <c r="G100" s="58"/>
    </row>
    <row r="102" spans="1:7" ht="14.5" x14ac:dyDescent="0.35">
      <c r="A102" s="53" t="s">
        <v>72</v>
      </c>
      <c r="B102" s="8">
        <f>'Grunnlagsdata enkeltbygg'!B205</f>
        <v>0</v>
      </c>
    </row>
    <row r="103" spans="1:7" ht="13" thickBot="1" x14ac:dyDescent="0.3"/>
    <row r="104" spans="1:7" ht="13.5" thickBot="1" x14ac:dyDescent="0.35">
      <c r="A104" s="54"/>
      <c r="B104" s="54" t="s">
        <v>75</v>
      </c>
      <c r="C104" s="54" t="s">
        <v>76</v>
      </c>
      <c r="D104" s="54" t="s">
        <v>77</v>
      </c>
      <c r="E104" s="194" t="s">
        <v>78</v>
      </c>
      <c r="F104" s="195"/>
      <c r="G104" s="54" t="s">
        <v>79</v>
      </c>
    </row>
    <row r="105" spans="1:7" ht="13.5" thickBot="1" x14ac:dyDescent="0.35">
      <c r="A105" s="54"/>
      <c r="B105" s="54" t="s">
        <v>80</v>
      </c>
      <c r="C105" s="55" t="s">
        <v>81</v>
      </c>
      <c r="D105" s="54" t="s">
        <v>82</v>
      </c>
      <c r="E105" s="54" t="s">
        <v>83</v>
      </c>
      <c r="F105" s="54" t="s">
        <v>84</v>
      </c>
      <c r="G105" s="54"/>
    </row>
    <row r="106" spans="1:7" ht="15" thickBot="1" x14ac:dyDescent="0.4">
      <c r="A106" s="56" t="s">
        <v>85</v>
      </c>
      <c r="B106" s="56"/>
      <c r="C106" s="56"/>
      <c r="D106" s="56"/>
      <c r="E106" s="56"/>
      <c r="F106" s="57"/>
      <c r="G106" s="146"/>
    </row>
    <row r="107" spans="1:7" ht="15" thickBot="1" x14ac:dyDescent="0.4">
      <c r="A107" s="56" t="s">
        <v>86</v>
      </c>
      <c r="B107" s="56"/>
      <c r="C107" s="56"/>
      <c r="D107" s="56"/>
      <c r="E107" s="56"/>
      <c r="F107" s="58"/>
      <c r="G107" s="58"/>
    </row>
    <row r="108" spans="1:7" ht="15" thickBot="1" x14ac:dyDescent="0.4">
      <c r="A108" s="56" t="s">
        <v>87</v>
      </c>
      <c r="B108" s="56"/>
      <c r="C108" s="56"/>
      <c r="D108" s="56"/>
      <c r="E108" s="56"/>
      <c r="F108" s="58"/>
      <c r="G108" s="58"/>
    </row>
    <row r="109" spans="1:7" ht="15" thickBot="1" x14ac:dyDescent="0.4">
      <c r="A109" s="56" t="s">
        <v>88</v>
      </c>
      <c r="B109" s="56"/>
      <c r="C109" s="56"/>
      <c r="D109" s="56"/>
      <c r="E109" s="56"/>
      <c r="F109" s="58"/>
      <c r="G109" s="58"/>
    </row>
    <row r="110" spans="1:7" ht="15" thickBot="1" x14ac:dyDescent="0.4">
      <c r="A110" s="56" t="s">
        <v>89</v>
      </c>
      <c r="B110" s="56"/>
      <c r="C110" s="56"/>
      <c r="D110" s="56"/>
      <c r="E110" s="56"/>
      <c r="F110" s="58"/>
      <c r="G110" s="58"/>
    </row>
    <row r="111" spans="1:7" ht="15" thickBot="1" x14ac:dyDescent="0.4">
      <c r="A111" s="59" t="s">
        <v>90</v>
      </c>
      <c r="B111" s="56"/>
      <c r="C111" s="56"/>
      <c r="D111" s="56"/>
      <c r="E111" s="56"/>
      <c r="F111" s="58"/>
      <c r="G111" s="58"/>
    </row>
    <row r="113" spans="1:7" ht="14.5" x14ac:dyDescent="0.35">
      <c r="A113" s="53" t="s">
        <v>72</v>
      </c>
      <c r="B113" s="8">
        <f>'Grunnlagsdata enkeltbygg'!B227</f>
        <v>0</v>
      </c>
    </row>
    <row r="114" spans="1:7" ht="13" thickBot="1" x14ac:dyDescent="0.3"/>
    <row r="115" spans="1:7" ht="13.5" thickBot="1" x14ac:dyDescent="0.35">
      <c r="A115" s="54"/>
      <c r="B115" s="54" t="s">
        <v>75</v>
      </c>
      <c r="C115" s="54" t="s">
        <v>76</v>
      </c>
      <c r="D115" s="54" t="s">
        <v>77</v>
      </c>
      <c r="E115" s="194" t="s">
        <v>78</v>
      </c>
      <c r="F115" s="195"/>
      <c r="G115" s="54" t="s">
        <v>79</v>
      </c>
    </row>
    <row r="116" spans="1:7" ht="13.5" thickBot="1" x14ac:dyDescent="0.35">
      <c r="A116" s="54"/>
      <c r="B116" s="54" t="s">
        <v>80</v>
      </c>
      <c r="C116" s="55" t="s">
        <v>81</v>
      </c>
      <c r="D116" s="54" t="s">
        <v>82</v>
      </c>
      <c r="E116" s="54" t="s">
        <v>83</v>
      </c>
      <c r="F116" s="54" t="s">
        <v>84</v>
      </c>
      <c r="G116" s="54"/>
    </row>
    <row r="117" spans="1:7" ht="15" thickBot="1" x14ac:dyDescent="0.4">
      <c r="A117" s="56" t="s">
        <v>85</v>
      </c>
      <c r="B117" s="56"/>
      <c r="C117" s="56"/>
      <c r="D117" s="56"/>
      <c r="E117" s="56"/>
      <c r="F117" s="57"/>
      <c r="G117" s="146"/>
    </row>
    <row r="118" spans="1:7" ht="15" thickBot="1" x14ac:dyDescent="0.4">
      <c r="A118" s="56" t="s">
        <v>86</v>
      </c>
      <c r="B118" s="56"/>
      <c r="C118" s="56"/>
      <c r="D118" s="56"/>
      <c r="E118" s="56"/>
      <c r="F118" s="58"/>
      <c r="G118" s="58"/>
    </row>
    <row r="119" spans="1:7" ht="15" thickBot="1" x14ac:dyDescent="0.4">
      <c r="A119" s="56" t="s">
        <v>87</v>
      </c>
      <c r="B119" s="56"/>
      <c r="C119" s="56"/>
      <c r="D119" s="56"/>
      <c r="E119" s="56"/>
      <c r="F119" s="58"/>
      <c r="G119" s="58"/>
    </row>
    <row r="120" spans="1:7" ht="15" thickBot="1" x14ac:dyDescent="0.4">
      <c r="A120" s="56" t="s">
        <v>88</v>
      </c>
      <c r="B120" s="56"/>
      <c r="C120" s="56"/>
      <c r="D120" s="56"/>
      <c r="E120" s="56"/>
      <c r="F120" s="58"/>
      <c r="G120" s="58"/>
    </row>
    <row r="121" spans="1:7" ht="15" thickBot="1" x14ac:dyDescent="0.4">
      <c r="A121" s="56" t="s">
        <v>89</v>
      </c>
      <c r="B121" s="56"/>
      <c r="C121" s="56"/>
      <c r="D121" s="56"/>
      <c r="E121" s="56"/>
      <c r="F121" s="58"/>
      <c r="G121" s="58"/>
    </row>
    <row r="122" spans="1:7" ht="15" thickBot="1" x14ac:dyDescent="0.4">
      <c r="A122" s="59" t="s">
        <v>90</v>
      </c>
      <c r="B122" s="56"/>
      <c r="C122" s="56"/>
      <c r="D122" s="56"/>
      <c r="E122" s="56"/>
      <c r="F122" s="58"/>
      <c r="G122" s="58"/>
    </row>
    <row r="124" spans="1:7" ht="14.5" x14ac:dyDescent="0.35">
      <c r="A124" s="53" t="s">
        <v>72</v>
      </c>
      <c r="B124" s="8">
        <f>'Grunnlagsdata enkeltbygg'!B249</f>
        <v>0</v>
      </c>
    </row>
    <row r="125" spans="1:7" ht="13" thickBot="1" x14ac:dyDescent="0.3"/>
    <row r="126" spans="1:7" ht="13.5" thickBot="1" x14ac:dyDescent="0.35">
      <c r="A126" s="54"/>
      <c r="B126" s="54" t="s">
        <v>75</v>
      </c>
      <c r="C126" s="54" t="s">
        <v>76</v>
      </c>
      <c r="D126" s="54" t="s">
        <v>77</v>
      </c>
      <c r="E126" s="194" t="s">
        <v>78</v>
      </c>
      <c r="F126" s="195"/>
      <c r="G126" s="54" t="s">
        <v>79</v>
      </c>
    </row>
    <row r="127" spans="1:7" ht="13.5" thickBot="1" x14ac:dyDescent="0.35">
      <c r="A127" s="54"/>
      <c r="B127" s="54" t="s">
        <v>80</v>
      </c>
      <c r="C127" s="55" t="s">
        <v>81</v>
      </c>
      <c r="D127" s="54" t="s">
        <v>82</v>
      </c>
      <c r="E127" s="54" t="s">
        <v>83</v>
      </c>
      <c r="F127" s="54" t="s">
        <v>84</v>
      </c>
      <c r="G127" s="54"/>
    </row>
    <row r="128" spans="1:7" ht="15" thickBot="1" x14ac:dyDescent="0.4">
      <c r="A128" s="56" t="s">
        <v>85</v>
      </c>
      <c r="B128" s="56"/>
      <c r="C128" s="56"/>
      <c r="D128" s="56"/>
      <c r="E128" s="56"/>
      <c r="F128" s="57"/>
      <c r="G128" s="146"/>
    </row>
    <row r="129" spans="1:7" ht="15" thickBot="1" x14ac:dyDescent="0.4">
      <c r="A129" s="56" t="s">
        <v>86</v>
      </c>
      <c r="B129" s="56"/>
      <c r="C129" s="56"/>
      <c r="D129" s="56"/>
      <c r="E129" s="56"/>
      <c r="F129" s="58"/>
      <c r="G129" s="58"/>
    </row>
    <row r="130" spans="1:7" ht="15" thickBot="1" x14ac:dyDescent="0.4">
      <c r="A130" s="56" t="s">
        <v>87</v>
      </c>
      <c r="B130" s="56"/>
      <c r="C130" s="56"/>
      <c r="D130" s="56"/>
      <c r="E130" s="56"/>
      <c r="F130" s="58"/>
      <c r="G130" s="58"/>
    </row>
    <row r="131" spans="1:7" ht="15" thickBot="1" x14ac:dyDescent="0.4">
      <c r="A131" s="56" t="s">
        <v>88</v>
      </c>
      <c r="B131" s="56"/>
      <c r="C131" s="56"/>
      <c r="D131" s="56"/>
      <c r="E131" s="56"/>
      <c r="F131" s="58"/>
      <c r="G131" s="58"/>
    </row>
    <row r="132" spans="1:7" ht="15" thickBot="1" x14ac:dyDescent="0.4">
      <c r="A132" s="56" t="s">
        <v>89</v>
      </c>
      <c r="B132" s="56"/>
      <c r="C132" s="56"/>
      <c r="D132" s="56"/>
      <c r="E132" s="56"/>
      <c r="F132" s="58"/>
      <c r="G132" s="58"/>
    </row>
    <row r="133" spans="1:7" ht="15" thickBot="1" x14ac:dyDescent="0.4">
      <c r="A133" s="59" t="s">
        <v>90</v>
      </c>
      <c r="B133" s="56"/>
      <c r="C133" s="56"/>
      <c r="D133" s="56"/>
      <c r="E133" s="56"/>
      <c r="F133" s="58"/>
      <c r="G133" s="58"/>
    </row>
    <row r="135" spans="1:7" ht="14.5" x14ac:dyDescent="0.35">
      <c r="A135" s="53" t="s">
        <v>72</v>
      </c>
      <c r="B135" s="8">
        <f>'Grunnlagsdata enkeltbygg'!B271</f>
        <v>0</v>
      </c>
    </row>
    <row r="136" spans="1:7" ht="13" thickBot="1" x14ac:dyDescent="0.3"/>
    <row r="137" spans="1:7" ht="13.5" thickBot="1" x14ac:dyDescent="0.35">
      <c r="A137" s="54"/>
      <c r="B137" s="54" t="s">
        <v>75</v>
      </c>
      <c r="C137" s="54" t="s">
        <v>76</v>
      </c>
      <c r="D137" s="54" t="s">
        <v>77</v>
      </c>
      <c r="E137" s="194" t="s">
        <v>78</v>
      </c>
      <c r="F137" s="195"/>
      <c r="G137" s="54" t="s">
        <v>79</v>
      </c>
    </row>
    <row r="138" spans="1:7" ht="13.5" thickBot="1" x14ac:dyDescent="0.35">
      <c r="A138" s="54"/>
      <c r="B138" s="54" t="s">
        <v>80</v>
      </c>
      <c r="C138" s="55" t="s">
        <v>81</v>
      </c>
      <c r="D138" s="54" t="s">
        <v>82</v>
      </c>
      <c r="E138" s="54" t="s">
        <v>83</v>
      </c>
      <c r="F138" s="54" t="s">
        <v>84</v>
      </c>
      <c r="G138" s="54"/>
    </row>
    <row r="139" spans="1:7" ht="15" thickBot="1" x14ac:dyDescent="0.4">
      <c r="A139" s="56" t="s">
        <v>85</v>
      </c>
      <c r="B139" s="56"/>
      <c r="C139" s="56"/>
      <c r="D139" s="56"/>
      <c r="E139" s="56"/>
      <c r="F139" s="57"/>
      <c r="G139" s="146"/>
    </row>
    <row r="140" spans="1:7" ht="15" thickBot="1" x14ac:dyDescent="0.4">
      <c r="A140" s="56" t="s">
        <v>86</v>
      </c>
      <c r="B140" s="56"/>
      <c r="C140" s="56"/>
      <c r="D140" s="56"/>
      <c r="E140" s="56"/>
      <c r="F140" s="58"/>
      <c r="G140" s="58"/>
    </row>
    <row r="141" spans="1:7" ht="15" thickBot="1" x14ac:dyDescent="0.4">
      <c r="A141" s="56" t="s">
        <v>87</v>
      </c>
      <c r="B141" s="56"/>
      <c r="C141" s="56"/>
      <c r="D141" s="56"/>
      <c r="E141" s="56"/>
      <c r="F141" s="58"/>
      <c r="G141" s="58"/>
    </row>
    <row r="142" spans="1:7" ht="15" thickBot="1" x14ac:dyDescent="0.4">
      <c r="A142" s="56" t="s">
        <v>88</v>
      </c>
      <c r="B142" s="56"/>
      <c r="C142" s="56"/>
      <c r="D142" s="56"/>
      <c r="E142" s="56"/>
      <c r="F142" s="58"/>
      <c r="G142" s="58"/>
    </row>
    <row r="143" spans="1:7" ht="15" thickBot="1" x14ac:dyDescent="0.4">
      <c r="A143" s="56" t="s">
        <v>89</v>
      </c>
      <c r="B143" s="56"/>
      <c r="C143" s="56"/>
      <c r="D143" s="56"/>
      <c r="E143" s="56"/>
      <c r="F143" s="58"/>
      <c r="G143" s="58"/>
    </row>
    <row r="144" spans="1:7" ht="15" thickBot="1" x14ac:dyDescent="0.4">
      <c r="A144" s="59" t="s">
        <v>90</v>
      </c>
      <c r="B144" s="56"/>
      <c r="C144" s="56"/>
      <c r="D144" s="56"/>
      <c r="E144" s="56"/>
      <c r="F144" s="58"/>
      <c r="G144" s="58"/>
    </row>
    <row r="146" spans="1:7" ht="14.5" x14ac:dyDescent="0.35">
      <c r="A146" s="53" t="s">
        <v>72</v>
      </c>
      <c r="B146" s="8">
        <f>'Grunnlagsdata enkeltbygg'!B293</f>
        <v>0</v>
      </c>
    </row>
    <row r="147" spans="1:7" ht="13" thickBot="1" x14ac:dyDescent="0.3"/>
    <row r="148" spans="1:7" ht="13.5" thickBot="1" x14ac:dyDescent="0.35">
      <c r="A148" s="54"/>
      <c r="B148" s="54" t="s">
        <v>75</v>
      </c>
      <c r="C148" s="54" t="s">
        <v>76</v>
      </c>
      <c r="D148" s="54" t="s">
        <v>77</v>
      </c>
      <c r="E148" s="194" t="s">
        <v>78</v>
      </c>
      <c r="F148" s="195"/>
      <c r="G148" s="54" t="s">
        <v>79</v>
      </c>
    </row>
    <row r="149" spans="1:7" ht="13.5" thickBot="1" x14ac:dyDescent="0.35">
      <c r="A149" s="54"/>
      <c r="B149" s="54" t="s">
        <v>80</v>
      </c>
      <c r="C149" s="55" t="s">
        <v>81</v>
      </c>
      <c r="D149" s="54" t="s">
        <v>82</v>
      </c>
      <c r="E149" s="54" t="s">
        <v>83</v>
      </c>
      <c r="F149" s="54" t="s">
        <v>84</v>
      </c>
      <c r="G149" s="54"/>
    </row>
    <row r="150" spans="1:7" ht="15" thickBot="1" x14ac:dyDescent="0.4">
      <c r="A150" s="56" t="s">
        <v>85</v>
      </c>
      <c r="B150" s="56"/>
      <c r="C150" s="56"/>
      <c r="D150" s="56"/>
      <c r="E150" s="56"/>
      <c r="F150" s="57"/>
      <c r="G150" s="146"/>
    </row>
    <row r="151" spans="1:7" ht="15" thickBot="1" x14ac:dyDescent="0.4">
      <c r="A151" s="56" t="s">
        <v>86</v>
      </c>
      <c r="B151" s="56"/>
      <c r="C151" s="56"/>
      <c r="D151" s="56"/>
      <c r="E151" s="56"/>
      <c r="F151" s="58"/>
      <c r="G151" s="58"/>
    </row>
    <row r="152" spans="1:7" ht="15" thickBot="1" x14ac:dyDescent="0.4">
      <c r="A152" s="56" t="s">
        <v>87</v>
      </c>
      <c r="B152" s="56"/>
      <c r="C152" s="56"/>
      <c r="D152" s="56"/>
      <c r="E152" s="56"/>
      <c r="F152" s="58"/>
      <c r="G152" s="58"/>
    </row>
    <row r="153" spans="1:7" ht="15" thickBot="1" x14ac:dyDescent="0.4">
      <c r="A153" s="56" t="s">
        <v>88</v>
      </c>
      <c r="B153" s="56"/>
      <c r="C153" s="56"/>
      <c r="D153" s="56"/>
      <c r="E153" s="56"/>
      <c r="F153" s="58"/>
      <c r="G153" s="58"/>
    </row>
    <row r="154" spans="1:7" ht="15" thickBot="1" x14ac:dyDescent="0.4">
      <c r="A154" s="56" t="s">
        <v>89</v>
      </c>
      <c r="B154" s="56"/>
      <c r="C154" s="56"/>
      <c r="D154" s="56"/>
      <c r="E154" s="56"/>
      <c r="F154" s="58"/>
      <c r="G154" s="58"/>
    </row>
    <row r="155" spans="1:7" ht="15" thickBot="1" x14ac:dyDescent="0.4">
      <c r="A155" s="59" t="s">
        <v>90</v>
      </c>
      <c r="B155" s="56"/>
      <c r="C155" s="56"/>
      <c r="D155" s="56"/>
      <c r="E155" s="56"/>
      <c r="F155" s="58"/>
      <c r="G155" s="58"/>
    </row>
    <row r="157" spans="1:7" ht="14.5" x14ac:dyDescent="0.35">
      <c r="A157" s="53" t="s">
        <v>72</v>
      </c>
      <c r="B157" s="8">
        <f>'Grunnlagsdata enkeltbygg'!B315</f>
        <v>0</v>
      </c>
    </row>
    <row r="158" spans="1:7" ht="13" thickBot="1" x14ac:dyDescent="0.3"/>
    <row r="159" spans="1:7" ht="13.5" thickBot="1" x14ac:dyDescent="0.35">
      <c r="A159" s="54"/>
      <c r="B159" s="54" t="s">
        <v>75</v>
      </c>
      <c r="C159" s="54" t="s">
        <v>76</v>
      </c>
      <c r="D159" s="54" t="s">
        <v>77</v>
      </c>
      <c r="E159" s="194" t="s">
        <v>78</v>
      </c>
      <c r="F159" s="195"/>
      <c r="G159" s="54" t="s">
        <v>79</v>
      </c>
    </row>
    <row r="160" spans="1:7" ht="13.5" thickBot="1" x14ac:dyDescent="0.35">
      <c r="A160" s="54"/>
      <c r="B160" s="54" t="s">
        <v>80</v>
      </c>
      <c r="C160" s="55" t="s">
        <v>81</v>
      </c>
      <c r="D160" s="54" t="s">
        <v>82</v>
      </c>
      <c r="E160" s="54" t="s">
        <v>83</v>
      </c>
      <c r="F160" s="54" t="s">
        <v>84</v>
      </c>
      <c r="G160" s="54"/>
    </row>
    <row r="161" spans="1:7" ht="15" thickBot="1" x14ac:dyDescent="0.4">
      <c r="A161" s="56" t="s">
        <v>85</v>
      </c>
      <c r="B161" s="56"/>
      <c r="C161" s="56"/>
      <c r="D161" s="56"/>
      <c r="E161" s="56"/>
      <c r="F161" s="57"/>
      <c r="G161" s="146"/>
    </row>
    <row r="162" spans="1:7" ht="15" thickBot="1" x14ac:dyDescent="0.4">
      <c r="A162" s="56" t="s">
        <v>86</v>
      </c>
      <c r="B162" s="56"/>
      <c r="C162" s="56"/>
      <c r="D162" s="56"/>
      <c r="E162" s="56"/>
      <c r="F162" s="58"/>
      <c r="G162" s="58"/>
    </row>
    <row r="163" spans="1:7" ht="15" thickBot="1" x14ac:dyDescent="0.4">
      <c r="A163" s="56" t="s">
        <v>87</v>
      </c>
      <c r="B163" s="56"/>
      <c r="C163" s="56"/>
      <c r="D163" s="56"/>
      <c r="E163" s="56"/>
      <c r="F163" s="58"/>
      <c r="G163" s="58"/>
    </row>
    <row r="164" spans="1:7" ht="15" thickBot="1" x14ac:dyDescent="0.4">
      <c r="A164" s="56" t="s">
        <v>88</v>
      </c>
      <c r="B164" s="56"/>
      <c r="C164" s="56"/>
      <c r="D164" s="56"/>
      <c r="E164" s="56"/>
      <c r="F164" s="58"/>
      <c r="G164" s="58"/>
    </row>
    <row r="165" spans="1:7" ht="15" thickBot="1" x14ac:dyDescent="0.4">
      <c r="A165" s="56" t="s">
        <v>89</v>
      </c>
      <c r="B165" s="56"/>
      <c r="C165" s="56"/>
      <c r="D165" s="56"/>
      <c r="E165" s="56"/>
      <c r="F165" s="58"/>
      <c r="G165" s="58"/>
    </row>
    <row r="166" spans="1:7" ht="15" thickBot="1" x14ac:dyDescent="0.4">
      <c r="A166" s="59" t="s">
        <v>90</v>
      </c>
      <c r="B166" s="56"/>
      <c r="C166" s="56"/>
      <c r="D166" s="56"/>
      <c r="E166" s="56"/>
      <c r="F166" s="58"/>
      <c r="G166" s="58"/>
    </row>
    <row r="168" spans="1:7" ht="14.5" x14ac:dyDescent="0.35">
      <c r="A168" s="53" t="s">
        <v>72</v>
      </c>
      <c r="B168" s="8">
        <f>'Grunnlagsdata enkeltbygg'!B337</f>
        <v>0</v>
      </c>
    </row>
    <row r="169" spans="1:7" ht="13" thickBot="1" x14ac:dyDescent="0.3"/>
    <row r="170" spans="1:7" ht="13.5" thickBot="1" x14ac:dyDescent="0.35">
      <c r="A170" s="54"/>
      <c r="B170" s="54" t="s">
        <v>75</v>
      </c>
      <c r="C170" s="54" t="s">
        <v>76</v>
      </c>
      <c r="D170" s="54" t="s">
        <v>77</v>
      </c>
      <c r="E170" s="194" t="s">
        <v>78</v>
      </c>
      <c r="F170" s="195"/>
      <c r="G170" s="54" t="s">
        <v>79</v>
      </c>
    </row>
    <row r="171" spans="1:7" ht="13.5" thickBot="1" x14ac:dyDescent="0.35">
      <c r="A171" s="54"/>
      <c r="B171" s="54" t="s">
        <v>80</v>
      </c>
      <c r="C171" s="55" t="s">
        <v>81</v>
      </c>
      <c r="D171" s="54" t="s">
        <v>82</v>
      </c>
      <c r="E171" s="54" t="s">
        <v>83</v>
      </c>
      <c r="F171" s="54" t="s">
        <v>84</v>
      </c>
      <c r="G171" s="54"/>
    </row>
    <row r="172" spans="1:7" ht="15" thickBot="1" x14ac:dyDescent="0.4">
      <c r="A172" s="56" t="s">
        <v>85</v>
      </c>
      <c r="B172" s="56"/>
      <c r="C172" s="56"/>
      <c r="D172" s="56"/>
      <c r="E172" s="56"/>
      <c r="F172" s="57"/>
      <c r="G172" s="146"/>
    </row>
    <row r="173" spans="1:7" ht="15" thickBot="1" x14ac:dyDescent="0.4">
      <c r="A173" s="56" t="s">
        <v>86</v>
      </c>
      <c r="B173" s="56"/>
      <c r="C173" s="56"/>
      <c r="D173" s="56"/>
      <c r="E173" s="56"/>
      <c r="F173" s="58"/>
      <c r="G173" s="58"/>
    </row>
    <row r="174" spans="1:7" ht="15" thickBot="1" x14ac:dyDescent="0.4">
      <c r="A174" s="56" t="s">
        <v>87</v>
      </c>
      <c r="B174" s="56"/>
      <c r="C174" s="56"/>
      <c r="D174" s="56"/>
      <c r="E174" s="56"/>
      <c r="F174" s="58"/>
      <c r="G174" s="58"/>
    </row>
    <row r="175" spans="1:7" ht="15" thickBot="1" x14ac:dyDescent="0.4">
      <c r="A175" s="56" t="s">
        <v>88</v>
      </c>
      <c r="B175" s="56"/>
      <c r="C175" s="56"/>
      <c r="D175" s="56"/>
      <c r="E175" s="56"/>
      <c r="F175" s="58"/>
      <c r="G175" s="58"/>
    </row>
    <row r="176" spans="1:7" ht="15" thickBot="1" x14ac:dyDescent="0.4">
      <c r="A176" s="56" t="s">
        <v>89</v>
      </c>
      <c r="B176" s="56"/>
      <c r="C176" s="56"/>
      <c r="D176" s="56"/>
      <c r="E176" s="56"/>
      <c r="F176" s="58"/>
      <c r="G176" s="58"/>
    </row>
    <row r="177" spans="1:7" ht="15" thickBot="1" x14ac:dyDescent="0.4">
      <c r="A177" s="59" t="s">
        <v>90</v>
      </c>
      <c r="B177" s="56"/>
      <c r="C177" s="56"/>
      <c r="D177" s="56"/>
      <c r="E177" s="56"/>
      <c r="F177" s="58"/>
      <c r="G177" s="58"/>
    </row>
    <row r="179" spans="1:7" ht="14.5" x14ac:dyDescent="0.35">
      <c r="A179" s="53" t="s">
        <v>72</v>
      </c>
      <c r="B179" s="8">
        <f>'Grunnlagsdata enkeltbygg'!B359</f>
        <v>0</v>
      </c>
    </row>
    <row r="180" spans="1:7" ht="13" thickBot="1" x14ac:dyDescent="0.3"/>
    <row r="181" spans="1:7" ht="13.5" thickBot="1" x14ac:dyDescent="0.35">
      <c r="A181" s="54"/>
      <c r="B181" s="54" t="s">
        <v>75</v>
      </c>
      <c r="C181" s="54" t="s">
        <v>76</v>
      </c>
      <c r="D181" s="54" t="s">
        <v>77</v>
      </c>
      <c r="E181" s="194" t="s">
        <v>78</v>
      </c>
      <c r="F181" s="195"/>
      <c r="G181" s="54" t="s">
        <v>79</v>
      </c>
    </row>
    <row r="182" spans="1:7" ht="13.5" thickBot="1" x14ac:dyDescent="0.35">
      <c r="A182" s="54"/>
      <c r="B182" s="54" t="s">
        <v>80</v>
      </c>
      <c r="C182" s="55" t="s">
        <v>81</v>
      </c>
      <c r="D182" s="54" t="s">
        <v>82</v>
      </c>
      <c r="E182" s="54" t="s">
        <v>83</v>
      </c>
      <c r="F182" s="54" t="s">
        <v>84</v>
      </c>
      <c r="G182" s="54"/>
    </row>
    <row r="183" spans="1:7" ht="15" thickBot="1" x14ac:dyDescent="0.4">
      <c r="A183" s="56" t="s">
        <v>85</v>
      </c>
      <c r="B183" s="56"/>
      <c r="C183" s="56"/>
      <c r="D183" s="56"/>
      <c r="E183" s="56"/>
      <c r="F183" s="57"/>
      <c r="G183" s="146"/>
    </row>
    <row r="184" spans="1:7" ht="15" thickBot="1" x14ac:dyDescent="0.4">
      <c r="A184" s="56" t="s">
        <v>86</v>
      </c>
      <c r="B184" s="56"/>
      <c r="C184" s="56"/>
      <c r="D184" s="56"/>
      <c r="E184" s="56"/>
      <c r="F184" s="58"/>
      <c r="G184" s="58"/>
    </row>
    <row r="185" spans="1:7" ht="15" thickBot="1" x14ac:dyDescent="0.4">
      <c r="A185" s="56" t="s">
        <v>87</v>
      </c>
      <c r="B185" s="56"/>
      <c r="C185" s="56"/>
      <c r="D185" s="56"/>
      <c r="E185" s="56"/>
      <c r="F185" s="58"/>
      <c r="G185" s="58"/>
    </row>
    <row r="186" spans="1:7" ht="15" thickBot="1" x14ac:dyDescent="0.4">
      <c r="A186" s="56" t="s">
        <v>88</v>
      </c>
      <c r="B186" s="56"/>
      <c r="C186" s="56"/>
      <c r="D186" s="56"/>
      <c r="E186" s="56"/>
      <c r="F186" s="58"/>
      <c r="G186" s="58"/>
    </row>
    <row r="187" spans="1:7" ht="15" thickBot="1" x14ac:dyDescent="0.4">
      <c r="A187" s="56" t="s">
        <v>89</v>
      </c>
      <c r="B187" s="56"/>
      <c r="C187" s="56"/>
      <c r="D187" s="56"/>
      <c r="E187" s="56"/>
      <c r="F187" s="58"/>
      <c r="G187" s="58"/>
    </row>
    <row r="188" spans="1:7" ht="15" thickBot="1" x14ac:dyDescent="0.4">
      <c r="A188" s="59" t="s">
        <v>90</v>
      </c>
      <c r="B188" s="56"/>
      <c r="C188" s="56"/>
      <c r="D188" s="56"/>
      <c r="E188" s="56"/>
      <c r="F188" s="58"/>
      <c r="G188" s="58"/>
    </row>
    <row r="190" spans="1:7" ht="14.5" x14ac:dyDescent="0.35">
      <c r="A190" s="53" t="s">
        <v>72</v>
      </c>
      <c r="B190" s="8">
        <f>'Grunnlagsdata enkeltbygg'!B381</f>
        <v>0</v>
      </c>
    </row>
    <row r="191" spans="1:7" ht="13" thickBot="1" x14ac:dyDescent="0.3"/>
    <row r="192" spans="1:7" ht="13.5" thickBot="1" x14ac:dyDescent="0.35">
      <c r="A192" s="54"/>
      <c r="B192" s="54" t="s">
        <v>75</v>
      </c>
      <c r="C192" s="54" t="s">
        <v>76</v>
      </c>
      <c r="D192" s="54" t="s">
        <v>77</v>
      </c>
      <c r="E192" s="194" t="s">
        <v>78</v>
      </c>
      <c r="F192" s="195"/>
      <c r="G192" s="54" t="s">
        <v>79</v>
      </c>
    </row>
    <row r="193" spans="1:7" ht="13.5" thickBot="1" x14ac:dyDescent="0.35">
      <c r="A193" s="54"/>
      <c r="B193" s="54" t="s">
        <v>80</v>
      </c>
      <c r="C193" s="55" t="s">
        <v>81</v>
      </c>
      <c r="D193" s="54" t="s">
        <v>82</v>
      </c>
      <c r="E193" s="54" t="s">
        <v>83</v>
      </c>
      <c r="F193" s="54" t="s">
        <v>84</v>
      </c>
      <c r="G193" s="54"/>
    </row>
    <row r="194" spans="1:7" ht="15" thickBot="1" x14ac:dyDescent="0.4">
      <c r="A194" s="56" t="s">
        <v>85</v>
      </c>
      <c r="B194" s="56"/>
      <c r="C194" s="56"/>
      <c r="D194" s="56"/>
      <c r="E194" s="56"/>
      <c r="F194" s="57"/>
      <c r="G194" s="146"/>
    </row>
    <row r="195" spans="1:7" ht="15" thickBot="1" x14ac:dyDescent="0.4">
      <c r="A195" s="56" t="s">
        <v>86</v>
      </c>
      <c r="B195" s="56"/>
      <c r="C195" s="56"/>
      <c r="D195" s="56"/>
      <c r="E195" s="56"/>
      <c r="F195" s="58"/>
      <c r="G195" s="58"/>
    </row>
    <row r="196" spans="1:7" ht="15" thickBot="1" x14ac:dyDescent="0.4">
      <c r="A196" s="56" t="s">
        <v>87</v>
      </c>
      <c r="B196" s="56"/>
      <c r="C196" s="56"/>
      <c r="D196" s="56"/>
      <c r="E196" s="56"/>
      <c r="F196" s="58"/>
      <c r="G196" s="58"/>
    </row>
    <row r="197" spans="1:7" ht="15" thickBot="1" x14ac:dyDescent="0.4">
      <c r="A197" s="56" t="s">
        <v>88</v>
      </c>
      <c r="B197" s="56"/>
      <c r="C197" s="56"/>
      <c r="D197" s="56"/>
      <c r="E197" s="56"/>
      <c r="F197" s="58"/>
      <c r="G197" s="58"/>
    </row>
    <row r="198" spans="1:7" ht="15" thickBot="1" x14ac:dyDescent="0.4">
      <c r="A198" s="56" t="s">
        <v>89</v>
      </c>
      <c r="B198" s="56"/>
      <c r="C198" s="56"/>
      <c r="D198" s="56"/>
      <c r="E198" s="56"/>
      <c r="F198" s="58"/>
      <c r="G198" s="58"/>
    </row>
    <row r="199" spans="1:7" ht="15" thickBot="1" x14ac:dyDescent="0.4">
      <c r="A199" s="59" t="s">
        <v>90</v>
      </c>
      <c r="B199" s="56"/>
      <c r="C199" s="56"/>
      <c r="D199" s="56"/>
      <c r="E199" s="56"/>
      <c r="F199" s="58"/>
      <c r="G199" s="58"/>
    </row>
    <row r="201" spans="1:7" ht="14.5" x14ac:dyDescent="0.35">
      <c r="A201" s="53" t="s">
        <v>72</v>
      </c>
      <c r="B201" s="8">
        <f>'Grunnlagsdata enkeltbygg'!B403</f>
        <v>0</v>
      </c>
    </row>
    <row r="202" spans="1:7" ht="13" thickBot="1" x14ac:dyDescent="0.3"/>
    <row r="203" spans="1:7" ht="13.5" thickBot="1" x14ac:dyDescent="0.35">
      <c r="A203" s="54"/>
      <c r="B203" s="54" t="s">
        <v>75</v>
      </c>
      <c r="C203" s="54" t="s">
        <v>76</v>
      </c>
      <c r="D203" s="54" t="s">
        <v>77</v>
      </c>
      <c r="E203" s="194" t="s">
        <v>78</v>
      </c>
      <c r="F203" s="195"/>
      <c r="G203" s="54" t="s">
        <v>79</v>
      </c>
    </row>
    <row r="204" spans="1:7" ht="13.5" thickBot="1" x14ac:dyDescent="0.35">
      <c r="A204" s="54"/>
      <c r="B204" s="54" t="s">
        <v>80</v>
      </c>
      <c r="C204" s="55" t="s">
        <v>81</v>
      </c>
      <c r="D204" s="54" t="s">
        <v>82</v>
      </c>
      <c r="E204" s="54" t="s">
        <v>83</v>
      </c>
      <c r="F204" s="54" t="s">
        <v>84</v>
      </c>
      <c r="G204" s="54"/>
    </row>
    <row r="205" spans="1:7" ht="15" thickBot="1" x14ac:dyDescent="0.4">
      <c r="A205" s="56" t="s">
        <v>85</v>
      </c>
      <c r="B205" s="56"/>
      <c r="C205" s="56"/>
      <c r="D205" s="56"/>
      <c r="E205" s="56"/>
      <c r="F205" s="57"/>
      <c r="G205" s="146"/>
    </row>
    <row r="206" spans="1:7" ht="15" thickBot="1" x14ac:dyDescent="0.4">
      <c r="A206" s="56" t="s">
        <v>86</v>
      </c>
      <c r="B206" s="56"/>
      <c r="C206" s="56"/>
      <c r="D206" s="56"/>
      <c r="E206" s="56"/>
      <c r="F206" s="58"/>
      <c r="G206" s="58"/>
    </row>
    <row r="207" spans="1:7" ht="15" thickBot="1" x14ac:dyDescent="0.4">
      <c r="A207" s="56" t="s">
        <v>87</v>
      </c>
      <c r="B207" s="56"/>
      <c r="C207" s="56"/>
      <c r="D207" s="56"/>
      <c r="E207" s="56"/>
      <c r="F207" s="58"/>
      <c r="G207" s="58"/>
    </row>
    <row r="208" spans="1:7" ht="15" thickBot="1" x14ac:dyDescent="0.4">
      <c r="A208" s="56" t="s">
        <v>88</v>
      </c>
      <c r="B208" s="56"/>
      <c r="C208" s="56"/>
      <c r="D208" s="56"/>
      <c r="E208" s="56"/>
      <c r="F208" s="58"/>
      <c r="G208" s="58"/>
    </row>
    <row r="209" spans="1:7" ht="15" thickBot="1" x14ac:dyDescent="0.4">
      <c r="A209" s="56" t="s">
        <v>89</v>
      </c>
      <c r="B209" s="56"/>
      <c r="C209" s="56"/>
      <c r="D209" s="56"/>
      <c r="E209" s="56"/>
      <c r="F209" s="58"/>
      <c r="G209" s="58"/>
    </row>
    <row r="210" spans="1:7" ht="15" thickBot="1" x14ac:dyDescent="0.4">
      <c r="A210" s="59" t="s">
        <v>90</v>
      </c>
      <c r="B210" s="56"/>
      <c r="C210" s="56"/>
      <c r="D210" s="56"/>
      <c r="E210" s="56"/>
      <c r="F210" s="58"/>
      <c r="G210" s="58"/>
    </row>
    <row r="212" spans="1:7" ht="14.5" x14ac:dyDescent="0.35">
      <c r="A212" s="53" t="s">
        <v>72</v>
      </c>
      <c r="B212" s="8">
        <f>'Grunnlagsdata enkeltbygg'!B425</f>
        <v>0</v>
      </c>
    </row>
    <row r="213" spans="1:7" ht="13" thickBot="1" x14ac:dyDescent="0.3"/>
    <row r="214" spans="1:7" ht="13.5" thickBot="1" x14ac:dyDescent="0.35">
      <c r="A214" s="54"/>
      <c r="B214" s="54" t="s">
        <v>75</v>
      </c>
      <c r="C214" s="54" t="s">
        <v>76</v>
      </c>
      <c r="D214" s="54" t="s">
        <v>77</v>
      </c>
      <c r="E214" s="194" t="s">
        <v>78</v>
      </c>
      <c r="F214" s="195"/>
      <c r="G214" s="54" t="s">
        <v>79</v>
      </c>
    </row>
    <row r="215" spans="1:7" ht="13.5" thickBot="1" x14ac:dyDescent="0.35">
      <c r="A215" s="54"/>
      <c r="B215" s="54" t="s">
        <v>80</v>
      </c>
      <c r="C215" s="55" t="s">
        <v>81</v>
      </c>
      <c r="D215" s="54" t="s">
        <v>82</v>
      </c>
      <c r="E215" s="54" t="s">
        <v>83</v>
      </c>
      <c r="F215" s="54" t="s">
        <v>84</v>
      </c>
      <c r="G215" s="54"/>
    </row>
    <row r="216" spans="1:7" ht="15" thickBot="1" x14ac:dyDescent="0.4">
      <c r="A216" s="56" t="s">
        <v>85</v>
      </c>
      <c r="B216" s="56"/>
      <c r="C216" s="56"/>
      <c r="D216" s="56"/>
      <c r="E216" s="56"/>
      <c r="F216" s="57"/>
      <c r="G216" s="146"/>
    </row>
    <row r="217" spans="1:7" ht="15" thickBot="1" x14ac:dyDescent="0.4">
      <c r="A217" s="56" t="s">
        <v>86</v>
      </c>
      <c r="B217" s="56"/>
      <c r="C217" s="56"/>
      <c r="D217" s="56"/>
      <c r="E217" s="56"/>
      <c r="F217" s="58"/>
      <c r="G217" s="58"/>
    </row>
    <row r="218" spans="1:7" ht="15" thickBot="1" x14ac:dyDescent="0.4">
      <c r="A218" s="56" t="s">
        <v>87</v>
      </c>
      <c r="B218" s="56"/>
      <c r="C218" s="56"/>
      <c r="D218" s="56"/>
      <c r="E218" s="56"/>
      <c r="F218" s="58"/>
      <c r="G218" s="58"/>
    </row>
    <row r="219" spans="1:7" ht="15" thickBot="1" x14ac:dyDescent="0.4">
      <c r="A219" s="56" t="s">
        <v>88</v>
      </c>
      <c r="B219" s="56"/>
      <c r="C219" s="56"/>
      <c r="D219" s="56"/>
      <c r="E219" s="56"/>
      <c r="F219" s="58"/>
      <c r="G219" s="58"/>
    </row>
    <row r="220" spans="1:7" ht="15" thickBot="1" x14ac:dyDescent="0.4">
      <c r="A220" s="56" t="s">
        <v>89</v>
      </c>
      <c r="B220" s="56"/>
      <c r="C220" s="56"/>
      <c r="D220" s="56"/>
      <c r="E220" s="56"/>
      <c r="F220" s="58"/>
      <c r="G220" s="58"/>
    </row>
    <row r="221" spans="1:7" ht="15" thickBot="1" x14ac:dyDescent="0.4">
      <c r="A221" s="59" t="s">
        <v>90</v>
      </c>
      <c r="B221" s="56"/>
      <c r="C221" s="56"/>
      <c r="D221" s="56"/>
      <c r="E221" s="56"/>
      <c r="F221" s="58"/>
      <c r="G221" s="58"/>
    </row>
    <row r="223" spans="1:7" ht="14.5" x14ac:dyDescent="0.35">
      <c r="A223" s="53" t="s">
        <v>72</v>
      </c>
      <c r="B223" s="8">
        <f>'Grunnlagsdata enkeltbygg'!B447</f>
        <v>0</v>
      </c>
    </row>
    <row r="224" spans="1:7" ht="13" thickBot="1" x14ac:dyDescent="0.3"/>
    <row r="225" spans="1:7" ht="13.5" thickBot="1" x14ac:dyDescent="0.35">
      <c r="A225" s="54"/>
      <c r="B225" s="54" t="s">
        <v>75</v>
      </c>
      <c r="C225" s="54" t="s">
        <v>76</v>
      </c>
      <c r="D225" s="54" t="s">
        <v>77</v>
      </c>
      <c r="E225" s="194" t="s">
        <v>78</v>
      </c>
      <c r="F225" s="195"/>
      <c r="G225" s="54" t="s">
        <v>79</v>
      </c>
    </row>
    <row r="226" spans="1:7" ht="13.5" thickBot="1" x14ac:dyDescent="0.35">
      <c r="A226" s="54"/>
      <c r="B226" s="54" t="s">
        <v>80</v>
      </c>
      <c r="C226" s="55" t="s">
        <v>81</v>
      </c>
      <c r="D226" s="54" t="s">
        <v>82</v>
      </c>
      <c r="E226" s="54" t="s">
        <v>83</v>
      </c>
      <c r="F226" s="54" t="s">
        <v>84</v>
      </c>
      <c r="G226" s="54"/>
    </row>
    <row r="227" spans="1:7" ht="15" thickBot="1" x14ac:dyDescent="0.4">
      <c r="A227" s="56" t="s">
        <v>85</v>
      </c>
      <c r="B227" s="56"/>
      <c r="C227" s="56"/>
      <c r="D227" s="56"/>
      <c r="E227" s="56"/>
      <c r="F227" s="57"/>
      <c r="G227" s="146"/>
    </row>
    <row r="228" spans="1:7" ht="15" thickBot="1" x14ac:dyDescent="0.4">
      <c r="A228" s="56" t="s">
        <v>86</v>
      </c>
      <c r="B228" s="56"/>
      <c r="C228" s="56"/>
      <c r="D228" s="56"/>
      <c r="E228" s="56"/>
      <c r="F228" s="58"/>
      <c r="G228" s="58"/>
    </row>
    <row r="229" spans="1:7" ht="15" thickBot="1" x14ac:dyDescent="0.4">
      <c r="A229" s="56" t="s">
        <v>87</v>
      </c>
      <c r="B229" s="56"/>
      <c r="C229" s="56"/>
      <c r="D229" s="56"/>
      <c r="E229" s="56"/>
      <c r="F229" s="58"/>
      <c r="G229" s="58"/>
    </row>
    <row r="230" spans="1:7" ht="15" thickBot="1" x14ac:dyDescent="0.4">
      <c r="A230" s="56" t="s">
        <v>88</v>
      </c>
      <c r="B230" s="56"/>
      <c r="C230" s="56"/>
      <c r="D230" s="56"/>
      <c r="E230" s="56"/>
      <c r="F230" s="58"/>
      <c r="G230" s="58"/>
    </row>
    <row r="231" spans="1:7" ht="15" thickBot="1" x14ac:dyDescent="0.4">
      <c r="A231" s="56" t="s">
        <v>89</v>
      </c>
      <c r="B231" s="56"/>
      <c r="C231" s="56"/>
      <c r="D231" s="56"/>
      <c r="E231" s="56"/>
      <c r="F231" s="58"/>
      <c r="G231" s="58"/>
    </row>
    <row r="232" spans="1:7" ht="15" thickBot="1" x14ac:dyDescent="0.4">
      <c r="A232" s="59" t="s">
        <v>90</v>
      </c>
      <c r="B232" s="56"/>
      <c r="C232" s="56"/>
      <c r="D232" s="56"/>
      <c r="E232" s="56"/>
      <c r="F232" s="58"/>
      <c r="G232" s="58"/>
    </row>
    <row r="234" spans="1:7" ht="14.5" x14ac:dyDescent="0.35">
      <c r="A234" s="53" t="s">
        <v>72</v>
      </c>
      <c r="B234" s="8">
        <f>'Grunnlagsdata enkeltbygg'!B469</f>
        <v>0</v>
      </c>
    </row>
    <row r="235" spans="1:7" ht="13" thickBot="1" x14ac:dyDescent="0.3"/>
    <row r="236" spans="1:7" ht="13.5" thickBot="1" x14ac:dyDescent="0.35">
      <c r="A236" s="54"/>
      <c r="B236" s="54" t="s">
        <v>75</v>
      </c>
      <c r="C236" s="54" t="s">
        <v>76</v>
      </c>
      <c r="D236" s="54" t="s">
        <v>77</v>
      </c>
      <c r="E236" s="194" t="s">
        <v>78</v>
      </c>
      <c r="F236" s="195"/>
      <c r="G236" s="54" t="s">
        <v>79</v>
      </c>
    </row>
    <row r="237" spans="1:7" ht="13.5" thickBot="1" x14ac:dyDescent="0.35">
      <c r="A237" s="54"/>
      <c r="B237" s="54" t="s">
        <v>80</v>
      </c>
      <c r="C237" s="55" t="s">
        <v>81</v>
      </c>
      <c r="D237" s="54" t="s">
        <v>82</v>
      </c>
      <c r="E237" s="54" t="s">
        <v>83</v>
      </c>
      <c r="F237" s="54" t="s">
        <v>84</v>
      </c>
      <c r="G237" s="54"/>
    </row>
    <row r="238" spans="1:7" ht="15" thickBot="1" x14ac:dyDescent="0.4">
      <c r="A238" s="56" t="s">
        <v>85</v>
      </c>
      <c r="B238" s="56"/>
      <c r="C238" s="56"/>
      <c r="D238" s="56"/>
      <c r="E238" s="56"/>
      <c r="F238" s="57"/>
      <c r="G238" s="146"/>
    </row>
    <row r="239" spans="1:7" ht="15" thickBot="1" x14ac:dyDescent="0.4">
      <c r="A239" s="56" t="s">
        <v>86</v>
      </c>
      <c r="B239" s="56"/>
      <c r="C239" s="56"/>
      <c r="D239" s="56"/>
      <c r="E239" s="56"/>
      <c r="F239" s="58"/>
      <c r="G239" s="58"/>
    </row>
    <row r="240" spans="1:7" ht="15" thickBot="1" x14ac:dyDescent="0.4">
      <c r="A240" s="56" t="s">
        <v>87</v>
      </c>
      <c r="B240" s="56"/>
      <c r="C240" s="56"/>
      <c r="D240" s="56"/>
      <c r="E240" s="56"/>
      <c r="F240" s="58"/>
      <c r="G240" s="58"/>
    </row>
    <row r="241" spans="1:7" ht="15" thickBot="1" x14ac:dyDescent="0.4">
      <c r="A241" s="56" t="s">
        <v>88</v>
      </c>
      <c r="B241" s="56"/>
      <c r="C241" s="56"/>
      <c r="D241" s="56"/>
      <c r="E241" s="56"/>
      <c r="F241" s="58"/>
      <c r="G241" s="58"/>
    </row>
    <row r="242" spans="1:7" ht="15" thickBot="1" x14ac:dyDescent="0.4">
      <c r="A242" s="56" t="s">
        <v>89</v>
      </c>
      <c r="B242" s="56"/>
      <c r="C242" s="56"/>
      <c r="D242" s="56"/>
      <c r="E242" s="56"/>
      <c r="F242" s="58"/>
      <c r="G242" s="58"/>
    </row>
    <row r="243" spans="1:7" ht="15" thickBot="1" x14ac:dyDescent="0.4">
      <c r="A243" s="59" t="s">
        <v>90</v>
      </c>
      <c r="B243" s="56"/>
      <c r="C243" s="56"/>
      <c r="D243" s="56"/>
      <c r="E243" s="56"/>
      <c r="F243" s="58"/>
      <c r="G243" s="58"/>
    </row>
  </sheetData>
  <mergeCells count="22">
    <mergeCell ref="E192:F192"/>
    <mergeCell ref="E203:F203"/>
    <mergeCell ref="E214:F214"/>
    <mergeCell ref="E225:F225"/>
    <mergeCell ref="E236:F236"/>
    <mergeCell ref="E181:F181"/>
    <mergeCell ref="E60:F60"/>
    <mergeCell ref="E71:F71"/>
    <mergeCell ref="E82:F82"/>
    <mergeCell ref="E93:F93"/>
    <mergeCell ref="E104:F104"/>
    <mergeCell ref="E115:F115"/>
    <mergeCell ref="E126:F126"/>
    <mergeCell ref="E137:F137"/>
    <mergeCell ref="E148:F148"/>
    <mergeCell ref="E159:F159"/>
    <mergeCell ref="E170:F170"/>
    <mergeCell ref="E5:F5"/>
    <mergeCell ref="E16:F16"/>
    <mergeCell ref="E27:F27"/>
    <mergeCell ref="E38:F38"/>
    <mergeCell ref="E49:F4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2"/>
  <sheetViews>
    <sheetView workbookViewId="0">
      <selection activeCell="D22" sqref="D22"/>
    </sheetView>
  </sheetViews>
  <sheetFormatPr baseColWidth="10" defaultColWidth="11.453125" defaultRowHeight="14.5" x14ac:dyDescent="0.35"/>
  <cols>
    <col min="1" max="1" width="40.6328125" style="3" customWidth="1"/>
    <col min="2" max="2" width="73.36328125" style="3" customWidth="1"/>
    <col min="3" max="16384" width="11.453125" style="3"/>
  </cols>
  <sheetData>
    <row r="1" spans="1:2" ht="15.5" x14ac:dyDescent="0.35">
      <c r="A1" s="5" t="s">
        <v>91</v>
      </c>
    </row>
    <row r="3" spans="1:2" x14ac:dyDescent="0.35">
      <c r="A3" s="6" t="s">
        <v>4</v>
      </c>
      <c r="B3" s="7" t="s">
        <v>92</v>
      </c>
    </row>
    <row r="4" spans="1:2" x14ac:dyDescent="0.35">
      <c r="A4" s="8" t="str">
        <f>'Grunnlagsdata enkeltbygg'!B6</f>
        <v>Eksempelbygg</v>
      </c>
      <c r="B4" s="9"/>
    </row>
    <row r="5" spans="1:2" x14ac:dyDescent="0.35">
      <c r="A5" s="8">
        <f>'Grunnlagsdata enkeltbygg'!B29</f>
        <v>0</v>
      </c>
      <c r="B5" s="9"/>
    </row>
    <row r="6" spans="1:2" x14ac:dyDescent="0.35">
      <c r="A6" s="8">
        <f>'Grunnlagsdata enkeltbygg'!B50</f>
        <v>0</v>
      </c>
      <c r="B6" s="9"/>
    </row>
    <row r="7" spans="1:2" x14ac:dyDescent="0.35">
      <c r="A7" s="8">
        <f>'Grunnlagsdata enkeltbygg'!B73</f>
        <v>0</v>
      </c>
      <c r="B7" s="9"/>
    </row>
    <row r="8" spans="1:2" x14ac:dyDescent="0.35">
      <c r="A8" s="8">
        <f>'Grunnlagsdata enkeltbygg'!B95</f>
        <v>0</v>
      </c>
      <c r="B8" s="9"/>
    </row>
    <row r="9" spans="1:2" x14ac:dyDescent="0.35">
      <c r="A9" s="8">
        <f>'Grunnlagsdata enkeltbygg'!B117</f>
        <v>0</v>
      </c>
      <c r="B9" s="9"/>
    </row>
    <row r="10" spans="1:2" x14ac:dyDescent="0.35">
      <c r="A10" s="8">
        <f>'Grunnlagsdata enkeltbygg'!B139</f>
        <v>0</v>
      </c>
      <c r="B10" s="9"/>
    </row>
    <row r="11" spans="1:2" x14ac:dyDescent="0.35">
      <c r="A11" s="8">
        <f>'Grunnlagsdata enkeltbygg'!B161</f>
        <v>0</v>
      </c>
      <c r="B11" s="9"/>
    </row>
    <row r="12" spans="1:2" x14ac:dyDescent="0.35">
      <c r="A12" s="8">
        <f>'Grunnlagsdata enkeltbygg'!B183</f>
        <v>0</v>
      </c>
      <c r="B12" s="10"/>
    </row>
    <row r="13" spans="1:2" x14ac:dyDescent="0.35">
      <c r="A13" s="8">
        <f>'Grunnlagsdata enkeltbygg'!B205</f>
        <v>0</v>
      </c>
      <c r="B13" s="9"/>
    </row>
    <row r="14" spans="1:2" x14ac:dyDescent="0.35">
      <c r="A14" s="8">
        <f>'Grunnlagsdata enkeltbygg'!B227</f>
        <v>0</v>
      </c>
      <c r="B14" s="9"/>
    </row>
    <row r="15" spans="1:2" x14ac:dyDescent="0.35">
      <c r="A15" s="8">
        <f>'Grunnlagsdata enkeltbygg'!B249</f>
        <v>0</v>
      </c>
      <c r="B15" s="9"/>
    </row>
    <row r="16" spans="1:2" x14ac:dyDescent="0.35">
      <c r="A16" s="8">
        <f>'Grunnlagsdata enkeltbygg'!B271</f>
        <v>0</v>
      </c>
      <c r="B16" s="9"/>
    </row>
    <row r="17" spans="1:2" x14ac:dyDescent="0.35">
      <c r="A17" s="8">
        <f>'Grunnlagsdata enkeltbygg'!B293</f>
        <v>0</v>
      </c>
      <c r="B17" s="9"/>
    </row>
    <row r="18" spans="1:2" x14ac:dyDescent="0.35">
      <c r="A18" s="8">
        <f>'Grunnlagsdata enkeltbygg'!B315</f>
        <v>0</v>
      </c>
      <c r="B18" s="9"/>
    </row>
    <row r="19" spans="1:2" x14ac:dyDescent="0.35">
      <c r="A19" s="8">
        <f>'Grunnlagsdata enkeltbygg'!B337</f>
        <v>0</v>
      </c>
      <c r="B19" s="9"/>
    </row>
    <row r="20" spans="1:2" x14ac:dyDescent="0.35">
      <c r="A20" s="8">
        <f>'Grunnlagsdata enkeltbygg'!B359</f>
        <v>0</v>
      </c>
      <c r="B20" s="9"/>
    </row>
    <row r="21" spans="1:2" x14ac:dyDescent="0.35">
      <c r="A21" s="8">
        <f>'Grunnlagsdata enkeltbygg'!B381</f>
        <v>0</v>
      </c>
      <c r="B21" s="9"/>
    </row>
    <row r="22" spans="1:2" x14ac:dyDescent="0.35">
      <c r="A22" s="8">
        <f>'Grunnlagsdata enkeltbygg'!B403</f>
        <v>0</v>
      </c>
      <c r="B22" s="9"/>
    </row>
    <row r="23" spans="1:2" x14ac:dyDescent="0.35">
      <c r="A23" s="8">
        <f>'Grunnlagsdata enkeltbygg'!B425</f>
        <v>0</v>
      </c>
      <c r="B23" s="9"/>
    </row>
    <row r="24" spans="1:2" x14ac:dyDescent="0.35">
      <c r="A24" s="8">
        <f>'Grunnlagsdata enkeltbygg'!B447</f>
        <v>0</v>
      </c>
      <c r="B24" s="9"/>
    </row>
    <row r="25" spans="1:2" x14ac:dyDescent="0.35">
      <c r="A25" s="8">
        <f>'Grunnlagsdata enkeltbygg'!B469</f>
        <v>0</v>
      </c>
      <c r="B25" s="9"/>
    </row>
    <row r="26" spans="1:2" x14ac:dyDescent="0.35">
      <c r="A26" s="8"/>
      <c r="B26" s="9"/>
    </row>
    <row r="27" spans="1:2" x14ac:dyDescent="0.35">
      <c r="A27" s="8"/>
      <c r="B27" s="9"/>
    </row>
    <row r="28" spans="1:2" x14ac:dyDescent="0.35">
      <c r="A28" s="8"/>
      <c r="B28" s="9"/>
    </row>
    <row r="29" spans="1:2" x14ac:dyDescent="0.35">
      <c r="A29" s="8"/>
      <c r="B29" s="9"/>
    </row>
    <row r="30" spans="1:2" x14ac:dyDescent="0.35">
      <c r="A30" s="8"/>
      <c r="B30" s="10"/>
    </row>
    <row r="31" spans="1:2" x14ac:dyDescent="0.35">
      <c r="A31" s="8"/>
      <c r="B31" s="9"/>
    </row>
    <row r="32" spans="1:2" x14ac:dyDescent="0.35">
      <c r="A32" s="8"/>
      <c r="B32" s="9"/>
    </row>
    <row r="33" spans="1:2" x14ac:dyDescent="0.35">
      <c r="A33" s="8"/>
      <c r="B33" s="9"/>
    </row>
    <row r="34" spans="1:2" x14ac:dyDescent="0.35">
      <c r="A34" s="8"/>
      <c r="B34" s="9"/>
    </row>
    <row r="35" spans="1:2" x14ac:dyDescent="0.35">
      <c r="A35" s="8"/>
      <c r="B35" s="9"/>
    </row>
    <row r="36" spans="1:2" x14ac:dyDescent="0.35">
      <c r="A36" s="8"/>
      <c r="B36" s="9"/>
    </row>
    <row r="37" spans="1:2" x14ac:dyDescent="0.35">
      <c r="A37" s="8"/>
      <c r="B37" s="9"/>
    </row>
    <row r="38" spans="1:2" x14ac:dyDescent="0.35">
      <c r="A38" s="8"/>
      <c r="B38" s="9"/>
    </row>
    <row r="39" spans="1:2" x14ac:dyDescent="0.35">
      <c r="A39" s="8"/>
      <c r="B39" s="9"/>
    </row>
    <row r="40" spans="1:2" x14ac:dyDescent="0.35">
      <c r="A40" s="8"/>
      <c r="B40" s="9"/>
    </row>
    <row r="41" spans="1:2" x14ac:dyDescent="0.35">
      <c r="A41" s="8"/>
      <c r="B41" s="10"/>
    </row>
    <row r="42" spans="1:2" x14ac:dyDescent="0.35">
      <c r="A42"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Team Integration Document" ma:contentTypeID="0x0101009189AB5D3D2647B580F011DA2F356FB20055E6489F91C22E41AFE4FFCAA5D36571" ma:contentTypeVersion="1" ma:contentTypeDescription="Opprett et nytt dokument." ma:contentTypeScope="" ma:versionID="b918b7fd26eec8e988c2a2fc2321a6d3">
  <xsd:schema xmlns:xsd="http://www.w3.org/2001/XMLSchema" xmlns:xs="http://www.w3.org/2001/XMLSchema" xmlns:p="http://schemas.microsoft.com/office/2006/metadata/properties" targetNamespace="http://schemas.microsoft.com/office/2006/metadata/properties" ma:root="true" ma:fieldsID="7e10656f2def2163db0ee622dcf419b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D8A7A-99DD-41BB-B7A1-92E33DC7F37B}">
  <ds:schemaRefs>
    <ds:schemaRef ds:uri="http://schemas.microsoft.com/sharepoint/v3/contenttype/forms"/>
  </ds:schemaRefs>
</ds:datastoreItem>
</file>

<file path=customXml/itemProps2.xml><?xml version="1.0" encoding="utf-8"?>
<ds:datastoreItem xmlns:ds="http://schemas.openxmlformats.org/officeDocument/2006/customXml" ds:itemID="{280F5D67-B3C2-44FD-98A4-8E2EAC055CD2}">
  <ds:schemaRefs>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91276506-5bee-4e0d-ac4f-3b66ffde2ebe"/>
  </ds:schemaRefs>
</ds:datastoreItem>
</file>

<file path=customXml/itemProps3.xml><?xml version="1.0" encoding="utf-8"?>
<ds:datastoreItem xmlns:ds="http://schemas.openxmlformats.org/officeDocument/2006/customXml" ds:itemID="{7C8B17CA-5BB4-44F0-8F14-13D003175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Om mal for grunnlagsdata</vt:lpstr>
      <vt:lpstr>Grunnlagsdata enkeltbygg</vt:lpstr>
      <vt:lpstr>Grunnlagsdata samlet</vt:lpstr>
      <vt:lpstr>Oversikt ventilasjon</vt:lpstr>
      <vt:lpstr>Oversikt belysning</vt:lpstr>
    </vt:vector>
  </TitlesOfParts>
  <Manager/>
  <Company>Caverion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 Petter Renskaug</dc:creator>
  <cp:keywords/>
  <dc:description/>
  <cp:lastModifiedBy>Liv Randi Lindseth</cp:lastModifiedBy>
  <cp:revision/>
  <dcterms:created xsi:type="dcterms:W3CDTF">2018-12-14T12:47:52Z</dcterms:created>
  <dcterms:modified xsi:type="dcterms:W3CDTF">2020-11-02T10:56:57Z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0x0101009189AB5D3D2647B580F011DA2F356FB20055E6489F91C22E41AFE4FFCAA5D36571</vt:lpwstr>
  </property>
</Properties>
</file>